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4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Kuliah\Tugas Akhir\TA - Individu\"/>
    </mc:Choice>
  </mc:AlternateContent>
  <xr:revisionPtr revIDLastSave="0" documentId="10_ncr:8100000_{F58F80AB-A8AB-401F-B515-16487BD93EE0}" xr6:coauthVersionLast="34" xr6:coauthVersionMax="34" xr10:uidLastSave="{00000000-0000-0000-0000-000000000000}"/>
  <bookViews>
    <workbookView xWindow="0" yWindow="0" windowWidth="19290" windowHeight="8130" xr2:uid="{8A3769AE-8C48-426F-A173-0726CD0EC12B}"/>
  </bookViews>
  <sheets>
    <sheet name="FKin - Ambil" sheetId="4" r:id="rId1"/>
    <sheet name="FKin - Taruh" sheetId="1" r:id="rId2"/>
    <sheet name="FKin - Pos Aman" sheetId="5" r:id="rId3"/>
    <sheet name="Grafik Perbandingan Sudut Motor" sheetId="2" r:id="rId4"/>
    <sheet name="Grafik Perbandingan PWM in out" sheetId="3" r:id="rId5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4" l="1"/>
  <c r="T166" i="4"/>
  <c r="S166" i="4"/>
  <c r="R166" i="4"/>
  <c r="P151" i="4"/>
  <c r="O151" i="4"/>
  <c r="N151" i="4"/>
  <c r="P137" i="4"/>
  <c r="O137" i="4"/>
  <c r="N137" i="4"/>
  <c r="P123" i="4"/>
  <c r="O123" i="4"/>
  <c r="N123" i="4"/>
  <c r="P109" i="4"/>
  <c r="O109" i="4"/>
  <c r="N109" i="4"/>
  <c r="P95" i="4"/>
  <c r="O95" i="4"/>
  <c r="N95" i="4"/>
  <c r="P81" i="4"/>
  <c r="O81" i="4"/>
  <c r="N81" i="4"/>
  <c r="P67" i="4"/>
  <c r="O67" i="4"/>
  <c r="N67" i="4"/>
  <c r="P53" i="4"/>
  <c r="O53" i="4"/>
  <c r="N53" i="4"/>
  <c r="P38" i="4"/>
  <c r="O38" i="4"/>
  <c r="N38" i="4"/>
  <c r="P23" i="4"/>
  <c r="O23" i="4"/>
  <c r="N23" i="4"/>
  <c r="T133" i="4"/>
  <c r="T132" i="4"/>
  <c r="V151" i="4"/>
  <c r="U151" i="4"/>
  <c r="T151" i="4"/>
  <c r="V137" i="4"/>
  <c r="U137" i="4"/>
  <c r="T137" i="4"/>
  <c r="K150" i="4"/>
  <c r="J150" i="4"/>
  <c r="I150" i="4"/>
  <c r="H150" i="4"/>
  <c r="O150" i="4" s="1"/>
  <c r="U150" i="4" s="1"/>
  <c r="K149" i="4"/>
  <c r="J149" i="4"/>
  <c r="I149" i="4"/>
  <c r="H149" i="4"/>
  <c r="O149" i="4" s="1"/>
  <c r="U149" i="4" s="1"/>
  <c r="K148" i="4"/>
  <c r="J148" i="4"/>
  <c r="I148" i="4"/>
  <c r="P148" i="4" s="1"/>
  <c r="V148" i="4" s="1"/>
  <c r="H148" i="4"/>
  <c r="N148" i="4" s="1"/>
  <c r="T148" i="4" s="1"/>
  <c r="K147" i="4"/>
  <c r="J147" i="4"/>
  <c r="I147" i="4"/>
  <c r="H147" i="4"/>
  <c r="O147" i="4" s="1"/>
  <c r="U147" i="4" s="1"/>
  <c r="K146" i="4"/>
  <c r="J146" i="4"/>
  <c r="I146" i="4"/>
  <c r="P146" i="4" s="1"/>
  <c r="V146" i="4" s="1"/>
  <c r="H146" i="4"/>
  <c r="N146" i="4" s="1"/>
  <c r="T146" i="4" s="1"/>
  <c r="AF101" i="4"/>
  <c r="AG101" i="4"/>
  <c r="AH101" i="4"/>
  <c r="AI101" i="4"/>
  <c r="AJ101" i="4"/>
  <c r="AK101" i="4"/>
  <c r="AF102" i="4"/>
  <c r="AG102" i="4"/>
  <c r="AH102" i="4"/>
  <c r="AI102" i="4"/>
  <c r="AJ102" i="4"/>
  <c r="AK102" i="4"/>
  <c r="AF103" i="4"/>
  <c r="AG103" i="4"/>
  <c r="AH103" i="4"/>
  <c r="AI103" i="4"/>
  <c r="AJ103" i="4"/>
  <c r="AK103" i="4"/>
  <c r="AF104" i="4"/>
  <c r="AG104" i="4"/>
  <c r="AH104" i="4"/>
  <c r="AI104" i="4"/>
  <c r="AJ104" i="4"/>
  <c r="AK104" i="4"/>
  <c r="AF105" i="4"/>
  <c r="AG105" i="4"/>
  <c r="AH105" i="4"/>
  <c r="AI105" i="4"/>
  <c r="AJ105" i="4"/>
  <c r="AK105" i="4"/>
  <c r="V123" i="4"/>
  <c r="U123" i="4"/>
  <c r="T123" i="4"/>
  <c r="V119" i="4"/>
  <c r="AF87" i="4"/>
  <c r="AG87" i="4"/>
  <c r="AH87" i="4"/>
  <c r="AI87" i="4"/>
  <c r="AJ87" i="4"/>
  <c r="AK87" i="4"/>
  <c r="AF88" i="4"/>
  <c r="AG88" i="4"/>
  <c r="AH88" i="4"/>
  <c r="AI88" i="4"/>
  <c r="AJ88" i="4"/>
  <c r="AK88" i="4"/>
  <c r="AF89" i="4"/>
  <c r="AG89" i="4"/>
  <c r="AH89" i="4"/>
  <c r="AI89" i="4"/>
  <c r="AJ89" i="4"/>
  <c r="AK89" i="4"/>
  <c r="AF90" i="4"/>
  <c r="AG90" i="4"/>
  <c r="AH90" i="4"/>
  <c r="AI90" i="4"/>
  <c r="AJ90" i="4"/>
  <c r="AK90" i="4"/>
  <c r="AF91" i="4"/>
  <c r="AG91" i="4"/>
  <c r="AH91" i="4"/>
  <c r="AI91" i="4"/>
  <c r="AJ91" i="4"/>
  <c r="AK91" i="4"/>
  <c r="T104" i="4"/>
  <c r="V109" i="4"/>
  <c r="U109" i="4"/>
  <c r="T109" i="4"/>
  <c r="V93" i="4"/>
  <c r="T93" i="4"/>
  <c r="AF73" i="4"/>
  <c r="AG73" i="4"/>
  <c r="AH73" i="4"/>
  <c r="AI73" i="4"/>
  <c r="AJ73" i="4"/>
  <c r="AK73" i="4"/>
  <c r="AF74" i="4"/>
  <c r="AG74" i="4"/>
  <c r="AH74" i="4"/>
  <c r="AI74" i="4"/>
  <c r="AJ74" i="4"/>
  <c r="AK74" i="4"/>
  <c r="AF75" i="4"/>
  <c r="AG75" i="4"/>
  <c r="AH75" i="4"/>
  <c r="AI75" i="4"/>
  <c r="AJ75" i="4"/>
  <c r="AK75" i="4"/>
  <c r="AF76" i="4"/>
  <c r="AG76" i="4"/>
  <c r="AH76" i="4"/>
  <c r="AI76" i="4"/>
  <c r="AJ76" i="4"/>
  <c r="AK76" i="4"/>
  <c r="AF77" i="4"/>
  <c r="AG77" i="4"/>
  <c r="AH77" i="4"/>
  <c r="AI77" i="4"/>
  <c r="AJ77" i="4"/>
  <c r="AK77" i="4"/>
  <c r="V95" i="4"/>
  <c r="U95" i="4"/>
  <c r="T95" i="4"/>
  <c r="U81" i="4"/>
  <c r="V81" i="4"/>
  <c r="T81" i="4"/>
  <c r="V80" i="4"/>
  <c r="V65" i="4"/>
  <c r="T64" i="4"/>
  <c r="V67" i="4"/>
  <c r="U67" i="4"/>
  <c r="T67" i="4"/>
  <c r="V53" i="4"/>
  <c r="T53" i="4"/>
  <c r="U49" i="4"/>
  <c r="U53" i="4" s="1"/>
  <c r="U38" i="4"/>
  <c r="V38" i="4"/>
  <c r="T38" i="4"/>
  <c r="K37" i="4"/>
  <c r="K36" i="4"/>
  <c r="K35" i="4"/>
  <c r="K34" i="4"/>
  <c r="K33" i="4"/>
  <c r="J37" i="4"/>
  <c r="J36" i="4"/>
  <c r="J35" i="4"/>
  <c r="J34" i="4"/>
  <c r="P34" i="4" s="1"/>
  <c r="J33" i="4"/>
  <c r="I37" i="4"/>
  <c r="P37" i="4" s="1"/>
  <c r="I36" i="4"/>
  <c r="P36" i="4" s="1"/>
  <c r="I35" i="4"/>
  <c r="O35" i="4" s="1"/>
  <c r="I34" i="4"/>
  <c r="I33" i="4"/>
  <c r="P33" i="4" s="1"/>
  <c r="H37" i="4"/>
  <c r="N37" i="4" s="1"/>
  <c r="H36" i="4"/>
  <c r="N36" i="4" s="1"/>
  <c r="H35" i="4"/>
  <c r="N35" i="4" s="1"/>
  <c r="H34" i="4"/>
  <c r="O34" i="4" s="1"/>
  <c r="H33" i="4"/>
  <c r="O33" i="4" s="1"/>
  <c r="T23" i="4"/>
  <c r="T21" i="4"/>
  <c r="T19" i="4"/>
  <c r="V22" i="4"/>
  <c r="V20" i="4"/>
  <c r="V19" i="4"/>
  <c r="V18" i="4"/>
  <c r="U22" i="4"/>
  <c r="U21" i="4"/>
  <c r="U20" i="4"/>
  <c r="U19" i="4"/>
  <c r="U18" i="4"/>
  <c r="U23" i="4" s="1"/>
  <c r="T22" i="4"/>
  <c r="T20" i="4"/>
  <c r="T18" i="4"/>
  <c r="H19" i="4"/>
  <c r="H20" i="4"/>
  <c r="H21" i="4"/>
  <c r="H22" i="4"/>
  <c r="H18" i="4"/>
  <c r="P150" i="4" l="1"/>
  <c r="V150" i="4" s="1"/>
  <c r="P149" i="4"/>
  <c r="V149" i="4" s="1"/>
  <c r="P147" i="4"/>
  <c r="V147" i="4" s="1"/>
  <c r="N150" i="4"/>
  <c r="T150" i="4" s="1"/>
  <c r="O146" i="4"/>
  <c r="U146" i="4" s="1"/>
  <c r="O148" i="4"/>
  <c r="U148" i="4" s="1"/>
  <c r="N147" i="4"/>
  <c r="T147" i="4" s="1"/>
  <c r="N149" i="4"/>
  <c r="T149" i="4" s="1"/>
  <c r="N33" i="4"/>
  <c r="P35" i="4"/>
  <c r="O36" i="4"/>
  <c r="N34" i="4"/>
  <c r="O37" i="4"/>
  <c r="T26" i="1"/>
  <c r="T24" i="1"/>
  <c r="T18" i="1"/>
  <c r="T27" i="1" s="1"/>
  <c r="T17" i="1"/>
  <c r="V22" i="1"/>
  <c r="U20" i="1"/>
  <c r="U18" i="1"/>
  <c r="U27" i="1" s="1"/>
  <c r="U17" i="1"/>
  <c r="V27" i="1"/>
  <c r="N35" i="1"/>
  <c r="K154" i="1"/>
  <c r="J154" i="1"/>
  <c r="I154" i="1"/>
  <c r="H154" i="1"/>
  <c r="O154" i="1" s="1"/>
  <c r="U154" i="1" s="1"/>
  <c r="K153" i="1"/>
  <c r="J153" i="1"/>
  <c r="I153" i="1"/>
  <c r="H153" i="1"/>
  <c r="K152" i="1"/>
  <c r="J152" i="1"/>
  <c r="I152" i="1"/>
  <c r="H152" i="1"/>
  <c r="N152" i="1" s="1"/>
  <c r="T152" i="1" s="1"/>
  <c r="K151" i="1"/>
  <c r="J151" i="1"/>
  <c r="I151" i="1"/>
  <c r="H151" i="1"/>
  <c r="N151" i="1" s="1"/>
  <c r="T151" i="1" s="1"/>
  <c r="K150" i="1"/>
  <c r="J150" i="1"/>
  <c r="I150" i="1"/>
  <c r="H150" i="1"/>
  <c r="O150" i="1" s="1"/>
  <c r="U150" i="1" s="1"/>
  <c r="K149" i="1"/>
  <c r="J149" i="1"/>
  <c r="I149" i="1"/>
  <c r="H149" i="1"/>
  <c r="O149" i="1" s="1"/>
  <c r="U149" i="1" s="1"/>
  <c r="K148" i="1"/>
  <c r="J148" i="1"/>
  <c r="I148" i="1"/>
  <c r="H148" i="1"/>
  <c r="N148" i="1" s="1"/>
  <c r="T148" i="1" s="1"/>
  <c r="K147" i="1"/>
  <c r="J147" i="1"/>
  <c r="I147" i="1"/>
  <c r="H147" i="1"/>
  <c r="K146" i="1"/>
  <c r="J146" i="1"/>
  <c r="I146" i="1"/>
  <c r="H146" i="1"/>
  <c r="N146" i="1" s="1"/>
  <c r="T146" i="1" s="1"/>
  <c r="K145" i="1"/>
  <c r="J145" i="1"/>
  <c r="I145" i="1"/>
  <c r="P145" i="1" s="1"/>
  <c r="V145" i="1" s="1"/>
  <c r="H145" i="1"/>
  <c r="O145" i="1" s="1"/>
  <c r="U145" i="1" s="1"/>
  <c r="K140" i="1"/>
  <c r="J140" i="1"/>
  <c r="I140" i="1"/>
  <c r="H140" i="1"/>
  <c r="O140" i="1" s="1"/>
  <c r="U140" i="1" s="1"/>
  <c r="K139" i="1"/>
  <c r="J139" i="1"/>
  <c r="I139" i="1"/>
  <c r="P139" i="1" s="1"/>
  <c r="V139" i="1" s="1"/>
  <c r="H139" i="1"/>
  <c r="O139" i="1" s="1"/>
  <c r="U139" i="1" s="1"/>
  <c r="K138" i="1"/>
  <c r="J138" i="1"/>
  <c r="I138" i="1"/>
  <c r="H138" i="1"/>
  <c r="N138" i="1" s="1"/>
  <c r="T138" i="1" s="1"/>
  <c r="K137" i="1"/>
  <c r="J137" i="1"/>
  <c r="I137" i="1"/>
  <c r="P137" i="1" s="1"/>
  <c r="V137" i="1" s="1"/>
  <c r="H137" i="1"/>
  <c r="N137" i="1" s="1"/>
  <c r="T137" i="1" s="1"/>
  <c r="K136" i="1"/>
  <c r="J136" i="1"/>
  <c r="I136" i="1"/>
  <c r="H136" i="1"/>
  <c r="O136" i="1" s="1"/>
  <c r="U136" i="1" s="1"/>
  <c r="K135" i="1"/>
  <c r="J135" i="1"/>
  <c r="I135" i="1"/>
  <c r="P135" i="1" s="1"/>
  <c r="V135" i="1" s="1"/>
  <c r="H135" i="1"/>
  <c r="K134" i="1"/>
  <c r="J134" i="1"/>
  <c r="I134" i="1"/>
  <c r="H134" i="1"/>
  <c r="K133" i="1"/>
  <c r="J133" i="1"/>
  <c r="I133" i="1"/>
  <c r="H133" i="1"/>
  <c r="K132" i="1"/>
  <c r="J132" i="1"/>
  <c r="I132" i="1"/>
  <c r="P132" i="1" s="1"/>
  <c r="V132" i="1" s="1"/>
  <c r="H132" i="1"/>
  <c r="K131" i="1"/>
  <c r="J131" i="1"/>
  <c r="I131" i="1"/>
  <c r="P131" i="1" s="1"/>
  <c r="V131" i="1" s="1"/>
  <c r="H131" i="1"/>
  <c r="K126" i="1"/>
  <c r="J126" i="1"/>
  <c r="I126" i="1"/>
  <c r="H126" i="1"/>
  <c r="K125" i="1"/>
  <c r="J125" i="1"/>
  <c r="I125" i="1"/>
  <c r="H125" i="1"/>
  <c r="K124" i="1"/>
  <c r="J124" i="1"/>
  <c r="I124" i="1"/>
  <c r="H124" i="1"/>
  <c r="K123" i="1"/>
  <c r="J123" i="1"/>
  <c r="I123" i="1"/>
  <c r="H123" i="1"/>
  <c r="K122" i="1"/>
  <c r="J122" i="1"/>
  <c r="I122" i="1"/>
  <c r="H122" i="1"/>
  <c r="K121" i="1"/>
  <c r="J121" i="1"/>
  <c r="I121" i="1"/>
  <c r="H121" i="1"/>
  <c r="K120" i="1"/>
  <c r="J120" i="1"/>
  <c r="I120" i="1"/>
  <c r="H120" i="1"/>
  <c r="K119" i="1"/>
  <c r="J119" i="1"/>
  <c r="I119" i="1"/>
  <c r="H119" i="1"/>
  <c r="K118" i="1"/>
  <c r="J118" i="1"/>
  <c r="I118" i="1"/>
  <c r="H118" i="1"/>
  <c r="K117" i="1"/>
  <c r="J117" i="1"/>
  <c r="I117" i="1"/>
  <c r="H117" i="1"/>
  <c r="K112" i="1"/>
  <c r="J112" i="1"/>
  <c r="I112" i="1"/>
  <c r="H112" i="1"/>
  <c r="K111" i="1"/>
  <c r="J111" i="1"/>
  <c r="I111" i="1"/>
  <c r="H111" i="1"/>
  <c r="K110" i="1"/>
  <c r="J110" i="1"/>
  <c r="I110" i="1"/>
  <c r="H110" i="1"/>
  <c r="K109" i="1"/>
  <c r="J109" i="1"/>
  <c r="I109" i="1"/>
  <c r="H109" i="1"/>
  <c r="K108" i="1"/>
  <c r="J108" i="1"/>
  <c r="I108" i="1"/>
  <c r="H108" i="1"/>
  <c r="K107" i="1"/>
  <c r="J107" i="1"/>
  <c r="I107" i="1"/>
  <c r="H107" i="1"/>
  <c r="K106" i="1"/>
  <c r="J106" i="1"/>
  <c r="I106" i="1"/>
  <c r="H106" i="1"/>
  <c r="K105" i="1"/>
  <c r="J105" i="1"/>
  <c r="I105" i="1"/>
  <c r="H105" i="1"/>
  <c r="K104" i="1"/>
  <c r="J104" i="1"/>
  <c r="I104" i="1"/>
  <c r="H104" i="1"/>
  <c r="K103" i="1"/>
  <c r="J103" i="1"/>
  <c r="I103" i="1"/>
  <c r="H103" i="1"/>
  <c r="K98" i="1"/>
  <c r="J98" i="1"/>
  <c r="I98" i="1"/>
  <c r="H98" i="1"/>
  <c r="K97" i="1"/>
  <c r="J97" i="1"/>
  <c r="I97" i="1"/>
  <c r="P97" i="1" s="1"/>
  <c r="V97" i="1" s="1"/>
  <c r="H97" i="1"/>
  <c r="K96" i="1"/>
  <c r="J96" i="1"/>
  <c r="I96" i="1"/>
  <c r="P96" i="1" s="1"/>
  <c r="V96" i="1" s="1"/>
  <c r="H96" i="1"/>
  <c r="K95" i="1"/>
  <c r="J95" i="1"/>
  <c r="I95" i="1"/>
  <c r="H95" i="1"/>
  <c r="K94" i="1"/>
  <c r="J94" i="1"/>
  <c r="I94" i="1"/>
  <c r="H94" i="1"/>
  <c r="K93" i="1"/>
  <c r="J93" i="1"/>
  <c r="I93" i="1"/>
  <c r="P93" i="1" s="1"/>
  <c r="V93" i="1" s="1"/>
  <c r="H93" i="1"/>
  <c r="K92" i="1"/>
  <c r="J92" i="1"/>
  <c r="I92" i="1"/>
  <c r="P92" i="1" s="1"/>
  <c r="V92" i="1" s="1"/>
  <c r="H92" i="1"/>
  <c r="K91" i="1"/>
  <c r="J91" i="1"/>
  <c r="I91" i="1"/>
  <c r="H91" i="1"/>
  <c r="K90" i="1"/>
  <c r="J90" i="1"/>
  <c r="I90" i="1"/>
  <c r="H90" i="1"/>
  <c r="K89" i="1"/>
  <c r="J89" i="1"/>
  <c r="I89" i="1"/>
  <c r="P89" i="1" s="1"/>
  <c r="V89" i="1" s="1"/>
  <c r="H89" i="1"/>
  <c r="K84" i="1"/>
  <c r="J84" i="1"/>
  <c r="I84" i="1"/>
  <c r="H84" i="1"/>
  <c r="K83" i="1"/>
  <c r="J83" i="1"/>
  <c r="I83" i="1"/>
  <c r="H83" i="1"/>
  <c r="N83" i="1" s="1"/>
  <c r="T83" i="1" s="1"/>
  <c r="K82" i="1"/>
  <c r="J82" i="1"/>
  <c r="I82" i="1"/>
  <c r="P82" i="1" s="1"/>
  <c r="V82" i="1" s="1"/>
  <c r="H82" i="1"/>
  <c r="K81" i="1"/>
  <c r="J81" i="1"/>
  <c r="I81" i="1"/>
  <c r="H81" i="1"/>
  <c r="K80" i="1"/>
  <c r="J80" i="1"/>
  <c r="I80" i="1"/>
  <c r="H80" i="1"/>
  <c r="K79" i="1"/>
  <c r="J79" i="1"/>
  <c r="I79" i="1"/>
  <c r="P79" i="1" s="1"/>
  <c r="V79" i="1" s="1"/>
  <c r="H79" i="1"/>
  <c r="K78" i="1"/>
  <c r="J78" i="1"/>
  <c r="I78" i="1"/>
  <c r="P78" i="1" s="1"/>
  <c r="V78" i="1" s="1"/>
  <c r="H78" i="1"/>
  <c r="K77" i="1"/>
  <c r="J77" i="1"/>
  <c r="I77" i="1"/>
  <c r="H77" i="1"/>
  <c r="K76" i="1"/>
  <c r="J76" i="1"/>
  <c r="I76" i="1"/>
  <c r="H76" i="1"/>
  <c r="K75" i="1"/>
  <c r="J75" i="1"/>
  <c r="I75" i="1"/>
  <c r="P75" i="1" s="1"/>
  <c r="V75" i="1" s="1"/>
  <c r="H75" i="1"/>
  <c r="K70" i="1"/>
  <c r="J70" i="1"/>
  <c r="I70" i="1"/>
  <c r="H70" i="1"/>
  <c r="K69" i="1"/>
  <c r="J69" i="1"/>
  <c r="I69" i="1"/>
  <c r="P69" i="1" s="1"/>
  <c r="V69" i="1" s="1"/>
  <c r="H69" i="1"/>
  <c r="K68" i="1"/>
  <c r="J68" i="1"/>
  <c r="I68" i="1"/>
  <c r="P68" i="1" s="1"/>
  <c r="V68" i="1" s="1"/>
  <c r="H68" i="1"/>
  <c r="K67" i="1"/>
  <c r="J67" i="1"/>
  <c r="I67" i="1"/>
  <c r="H67" i="1"/>
  <c r="K66" i="1"/>
  <c r="J66" i="1"/>
  <c r="I66" i="1"/>
  <c r="H66" i="1"/>
  <c r="K65" i="1"/>
  <c r="J65" i="1"/>
  <c r="I65" i="1"/>
  <c r="P65" i="1" s="1"/>
  <c r="V65" i="1" s="1"/>
  <c r="H65" i="1"/>
  <c r="K64" i="1"/>
  <c r="J64" i="1"/>
  <c r="I64" i="1"/>
  <c r="P64" i="1" s="1"/>
  <c r="V64" i="1" s="1"/>
  <c r="H64" i="1"/>
  <c r="K63" i="1"/>
  <c r="J63" i="1"/>
  <c r="I63" i="1"/>
  <c r="H63" i="1"/>
  <c r="K62" i="1"/>
  <c r="J62" i="1"/>
  <c r="I62" i="1"/>
  <c r="H62" i="1"/>
  <c r="K61" i="1"/>
  <c r="J61" i="1"/>
  <c r="I61" i="1"/>
  <c r="P61" i="1" s="1"/>
  <c r="V61" i="1" s="1"/>
  <c r="H61" i="1"/>
  <c r="K56" i="1"/>
  <c r="J56" i="1"/>
  <c r="I56" i="1"/>
  <c r="H56" i="1"/>
  <c r="K55" i="1"/>
  <c r="J55" i="1"/>
  <c r="I55" i="1"/>
  <c r="P55" i="1" s="1"/>
  <c r="V55" i="1" s="1"/>
  <c r="H55" i="1"/>
  <c r="O55" i="1" s="1"/>
  <c r="U55" i="1" s="1"/>
  <c r="K54" i="1"/>
  <c r="J54" i="1"/>
  <c r="I54" i="1"/>
  <c r="H54" i="1"/>
  <c r="K53" i="1"/>
  <c r="J53" i="1"/>
  <c r="I53" i="1"/>
  <c r="H53" i="1"/>
  <c r="O53" i="1" s="1"/>
  <c r="U53" i="1" s="1"/>
  <c r="K52" i="1"/>
  <c r="J52" i="1"/>
  <c r="I52" i="1"/>
  <c r="H52" i="1"/>
  <c r="K51" i="1"/>
  <c r="J51" i="1"/>
  <c r="I51" i="1"/>
  <c r="H51" i="1"/>
  <c r="K50" i="1"/>
  <c r="J50" i="1"/>
  <c r="I50" i="1"/>
  <c r="H50" i="1"/>
  <c r="K49" i="1"/>
  <c r="J49" i="1"/>
  <c r="I49" i="1"/>
  <c r="P49" i="1" s="1"/>
  <c r="V49" i="1" s="1"/>
  <c r="H49" i="1"/>
  <c r="K48" i="1"/>
  <c r="J48" i="1"/>
  <c r="I48" i="1"/>
  <c r="H48" i="1"/>
  <c r="K47" i="1"/>
  <c r="J47" i="1"/>
  <c r="I47" i="1"/>
  <c r="H47" i="1"/>
  <c r="K41" i="1"/>
  <c r="J41" i="1"/>
  <c r="I41" i="1"/>
  <c r="H41" i="1"/>
  <c r="K40" i="1"/>
  <c r="J40" i="1"/>
  <c r="I40" i="1"/>
  <c r="P40" i="1" s="1"/>
  <c r="V40" i="1" s="1"/>
  <c r="H40" i="1"/>
  <c r="K39" i="1"/>
  <c r="J39" i="1"/>
  <c r="I39" i="1"/>
  <c r="P39" i="1" s="1"/>
  <c r="V39" i="1" s="1"/>
  <c r="H39" i="1"/>
  <c r="K38" i="1"/>
  <c r="J38" i="1"/>
  <c r="I38" i="1"/>
  <c r="H38" i="1"/>
  <c r="K37" i="1"/>
  <c r="J37" i="1"/>
  <c r="I37" i="1"/>
  <c r="H37" i="1"/>
  <c r="K36" i="1"/>
  <c r="J36" i="1"/>
  <c r="I36" i="1"/>
  <c r="P36" i="1" s="1"/>
  <c r="V36" i="1" s="1"/>
  <c r="H36" i="1"/>
  <c r="K35" i="1"/>
  <c r="J35" i="1"/>
  <c r="I35" i="1"/>
  <c r="P35" i="1" s="1"/>
  <c r="V35" i="1" s="1"/>
  <c r="H35" i="1"/>
  <c r="K34" i="1"/>
  <c r="J34" i="1"/>
  <c r="I34" i="1"/>
  <c r="H34" i="1"/>
  <c r="K33" i="1"/>
  <c r="J33" i="1"/>
  <c r="I33" i="1"/>
  <c r="H33" i="1"/>
  <c r="K32" i="1"/>
  <c r="J32" i="1"/>
  <c r="I32" i="1"/>
  <c r="P32" i="1" s="1"/>
  <c r="V32" i="1" s="1"/>
  <c r="H32" i="1"/>
  <c r="K26" i="1"/>
  <c r="J26" i="1"/>
  <c r="I26" i="1"/>
  <c r="P26" i="1" s="1"/>
  <c r="V26" i="1" s="1"/>
  <c r="H26" i="1"/>
  <c r="N26" i="1" s="1"/>
  <c r="K25" i="1"/>
  <c r="J25" i="1"/>
  <c r="I25" i="1"/>
  <c r="H25" i="1"/>
  <c r="N25" i="1" s="1"/>
  <c r="T25" i="1" s="1"/>
  <c r="K24" i="1"/>
  <c r="J24" i="1"/>
  <c r="I24" i="1"/>
  <c r="H24" i="1"/>
  <c r="K23" i="1"/>
  <c r="J23" i="1"/>
  <c r="I23" i="1"/>
  <c r="P23" i="1" s="1"/>
  <c r="V23" i="1" s="1"/>
  <c r="H23" i="1"/>
  <c r="N23" i="1" s="1"/>
  <c r="T23" i="1" s="1"/>
  <c r="K22" i="1"/>
  <c r="J22" i="1"/>
  <c r="I22" i="1"/>
  <c r="P22" i="1" s="1"/>
  <c r="H22" i="1"/>
  <c r="O22" i="1" s="1"/>
  <c r="U22" i="1" s="1"/>
  <c r="K21" i="1"/>
  <c r="J21" i="1"/>
  <c r="I21" i="1"/>
  <c r="H21" i="1"/>
  <c r="N21" i="1" s="1"/>
  <c r="T21" i="1" s="1"/>
  <c r="K20" i="1"/>
  <c r="J20" i="1"/>
  <c r="I20" i="1"/>
  <c r="P20" i="1" s="1"/>
  <c r="V20" i="1" s="1"/>
  <c r="H20" i="1"/>
  <c r="K19" i="1"/>
  <c r="J19" i="1"/>
  <c r="I19" i="1"/>
  <c r="H19" i="1"/>
  <c r="N19" i="1" s="1"/>
  <c r="T19" i="1" s="1"/>
  <c r="K18" i="1"/>
  <c r="J18" i="1"/>
  <c r="I18" i="1"/>
  <c r="P18" i="1" s="1"/>
  <c r="V18" i="1" s="1"/>
  <c r="H18" i="1"/>
  <c r="O18" i="1" s="1"/>
  <c r="K17" i="1"/>
  <c r="J17" i="1"/>
  <c r="I17" i="1"/>
  <c r="H17" i="1"/>
  <c r="N17" i="1" s="1"/>
  <c r="K12" i="1"/>
  <c r="J12" i="1"/>
  <c r="I12" i="1"/>
  <c r="H12" i="1"/>
  <c r="O12" i="1" s="1"/>
  <c r="U12" i="1" s="1"/>
  <c r="K11" i="1"/>
  <c r="J11" i="1"/>
  <c r="I11" i="1"/>
  <c r="H11" i="1"/>
  <c r="O11" i="1" s="1"/>
  <c r="U11" i="1" s="1"/>
  <c r="K10" i="1"/>
  <c r="J10" i="1"/>
  <c r="I10" i="1"/>
  <c r="H10" i="1"/>
  <c r="N10" i="1" s="1"/>
  <c r="T10" i="1" s="1"/>
  <c r="K9" i="1"/>
  <c r="J9" i="1"/>
  <c r="I9" i="1"/>
  <c r="H9" i="1"/>
  <c r="O9" i="1" s="1"/>
  <c r="U9" i="1" s="1"/>
  <c r="K8" i="1"/>
  <c r="J8" i="1"/>
  <c r="I8" i="1"/>
  <c r="P8" i="1" s="1"/>
  <c r="V8" i="1" s="1"/>
  <c r="H8" i="1"/>
  <c r="O8" i="1" s="1"/>
  <c r="U8" i="1" s="1"/>
  <c r="K7" i="1"/>
  <c r="J7" i="1"/>
  <c r="I7" i="1"/>
  <c r="H7" i="1"/>
  <c r="O7" i="1" s="1"/>
  <c r="U7" i="1" s="1"/>
  <c r="K6" i="1"/>
  <c r="J6" i="1"/>
  <c r="I6" i="1"/>
  <c r="P6" i="1" s="1"/>
  <c r="V6" i="1" s="1"/>
  <c r="H6" i="1"/>
  <c r="K5" i="1"/>
  <c r="J5" i="1"/>
  <c r="I5" i="1"/>
  <c r="P5" i="1" s="1"/>
  <c r="V5" i="1" s="1"/>
  <c r="H5" i="1"/>
  <c r="O5" i="1" s="1"/>
  <c r="U5" i="1" s="1"/>
  <c r="K4" i="1"/>
  <c r="J4" i="1"/>
  <c r="I4" i="1"/>
  <c r="H4" i="1"/>
  <c r="K3" i="1"/>
  <c r="J3" i="1"/>
  <c r="I3" i="1"/>
  <c r="H3" i="1"/>
  <c r="O3" i="1" s="1"/>
  <c r="U3" i="1" s="1"/>
  <c r="P25" i="1"/>
  <c r="V25" i="1" s="1"/>
  <c r="O24" i="1"/>
  <c r="U24" i="1" s="1"/>
  <c r="P21" i="1"/>
  <c r="V21" i="1" s="1"/>
  <c r="O20" i="1"/>
  <c r="P17" i="1"/>
  <c r="V17" i="1" s="1"/>
  <c r="K136" i="4"/>
  <c r="J136" i="4"/>
  <c r="I136" i="4"/>
  <c r="H136" i="4"/>
  <c r="K135" i="4"/>
  <c r="J135" i="4"/>
  <c r="I135" i="4"/>
  <c r="H135" i="4"/>
  <c r="K134" i="4"/>
  <c r="J134" i="4"/>
  <c r="I134" i="4"/>
  <c r="H134" i="4"/>
  <c r="K133" i="4"/>
  <c r="J133" i="4"/>
  <c r="I133" i="4"/>
  <c r="H133" i="4"/>
  <c r="K132" i="4"/>
  <c r="J132" i="4"/>
  <c r="I132" i="4"/>
  <c r="H132" i="4"/>
  <c r="K122" i="4"/>
  <c r="J122" i="4"/>
  <c r="I122" i="4"/>
  <c r="H122" i="4"/>
  <c r="K121" i="4"/>
  <c r="J121" i="4"/>
  <c r="I121" i="4"/>
  <c r="H121" i="4"/>
  <c r="K120" i="4"/>
  <c r="J120" i="4"/>
  <c r="I120" i="4"/>
  <c r="H120" i="4"/>
  <c r="K119" i="4"/>
  <c r="J119" i="4"/>
  <c r="I119" i="4"/>
  <c r="H119" i="4"/>
  <c r="K118" i="4"/>
  <c r="J118" i="4"/>
  <c r="I118" i="4"/>
  <c r="H118" i="4"/>
  <c r="K108" i="4"/>
  <c r="J108" i="4"/>
  <c r="I108" i="4"/>
  <c r="H108" i="4"/>
  <c r="K107" i="4"/>
  <c r="J107" i="4"/>
  <c r="I107" i="4"/>
  <c r="H107" i="4"/>
  <c r="K106" i="4"/>
  <c r="J106" i="4"/>
  <c r="I106" i="4"/>
  <c r="H106" i="4"/>
  <c r="K105" i="4"/>
  <c r="J105" i="4"/>
  <c r="I105" i="4"/>
  <c r="H105" i="4"/>
  <c r="K104" i="4"/>
  <c r="J104" i="4"/>
  <c r="I104" i="4"/>
  <c r="H104" i="4"/>
  <c r="K94" i="4"/>
  <c r="J94" i="4"/>
  <c r="I94" i="4"/>
  <c r="H94" i="4"/>
  <c r="K93" i="4"/>
  <c r="J93" i="4"/>
  <c r="I93" i="4"/>
  <c r="H93" i="4"/>
  <c r="K92" i="4"/>
  <c r="J92" i="4"/>
  <c r="I92" i="4"/>
  <c r="H92" i="4"/>
  <c r="K91" i="4"/>
  <c r="J91" i="4"/>
  <c r="P91" i="4" s="1"/>
  <c r="V91" i="4" s="1"/>
  <c r="I91" i="4"/>
  <c r="H91" i="4"/>
  <c r="K90" i="4"/>
  <c r="J90" i="4"/>
  <c r="I90" i="4"/>
  <c r="H90" i="4"/>
  <c r="K80" i="4"/>
  <c r="J80" i="4"/>
  <c r="I80" i="4"/>
  <c r="H80" i="4"/>
  <c r="K79" i="4"/>
  <c r="J79" i="4"/>
  <c r="P79" i="4" s="1"/>
  <c r="V79" i="4" s="1"/>
  <c r="I79" i="4"/>
  <c r="H79" i="4"/>
  <c r="K78" i="4"/>
  <c r="J78" i="4"/>
  <c r="I78" i="4"/>
  <c r="H78" i="4"/>
  <c r="K77" i="4"/>
  <c r="J77" i="4"/>
  <c r="I77" i="4"/>
  <c r="H77" i="4"/>
  <c r="K76" i="4"/>
  <c r="J76" i="4"/>
  <c r="I76" i="4"/>
  <c r="H76" i="4"/>
  <c r="K66" i="4"/>
  <c r="J66" i="4"/>
  <c r="P66" i="4" s="1"/>
  <c r="V66" i="4" s="1"/>
  <c r="I66" i="4"/>
  <c r="H66" i="4"/>
  <c r="K65" i="4"/>
  <c r="J65" i="4"/>
  <c r="I65" i="4"/>
  <c r="H65" i="4"/>
  <c r="K64" i="4"/>
  <c r="J64" i="4"/>
  <c r="I64" i="4"/>
  <c r="H64" i="4"/>
  <c r="K63" i="4"/>
  <c r="J63" i="4"/>
  <c r="I63" i="4"/>
  <c r="H63" i="4"/>
  <c r="K62" i="4"/>
  <c r="J62" i="4"/>
  <c r="I62" i="4"/>
  <c r="H62" i="4"/>
  <c r="K52" i="4"/>
  <c r="J52" i="4"/>
  <c r="I52" i="4"/>
  <c r="H52" i="4"/>
  <c r="K51" i="4"/>
  <c r="J51" i="4"/>
  <c r="I51" i="4"/>
  <c r="H51" i="4"/>
  <c r="K50" i="4"/>
  <c r="J50" i="4"/>
  <c r="I50" i="4"/>
  <c r="H50" i="4"/>
  <c r="K49" i="4"/>
  <c r="J49" i="4"/>
  <c r="I49" i="4"/>
  <c r="H49" i="4"/>
  <c r="K48" i="4"/>
  <c r="J48" i="4"/>
  <c r="P48" i="4" s="1"/>
  <c r="V48" i="4" s="1"/>
  <c r="I48" i="4"/>
  <c r="H48" i="4"/>
  <c r="K22" i="4"/>
  <c r="J22" i="4"/>
  <c r="I22" i="4"/>
  <c r="K21" i="4"/>
  <c r="J21" i="4"/>
  <c r="I21" i="4"/>
  <c r="P21" i="4" s="1"/>
  <c r="K20" i="4"/>
  <c r="J20" i="4"/>
  <c r="I20" i="4"/>
  <c r="K19" i="4"/>
  <c r="J19" i="4"/>
  <c r="I19" i="4"/>
  <c r="N19" i="4" s="1"/>
  <c r="K18" i="4"/>
  <c r="I18" i="4"/>
  <c r="K154" i="5"/>
  <c r="J154" i="5"/>
  <c r="I154" i="5"/>
  <c r="H154" i="5"/>
  <c r="K153" i="5"/>
  <c r="J153" i="5"/>
  <c r="I153" i="5"/>
  <c r="P153" i="5" s="1"/>
  <c r="V153" i="5" s="1"/>
  <c r="H153" i="5"/>
  <c r="K152" i="5"/>
  <c r="J152" i="5"/>
  <c r="I152" i="5"/>
  <c r="P152" i="5" s="1"/>
  <c r="V152" i="5" s="1"/>
  <c r="H152" i="5"/>
  <c r="K151" i="5"/>
  <c r="J151" i="5"/>
  <c r="I151" i="5"/>
  <c r="H151" i="5"/>
  <c r="K150" i="5"/>
  <c r="J150" i="5"/>
  <c r="P150" i="5" s="1"/>
  <c r="V150" i="5" s="1"/>
  <c r="I150" i="5"/>
  <c r="H150" i="5"/>
  <c r="K149" i="5"/>
  <c r="J149" i="5"/>
  <c r="I149" i="5"/>
  <c r="H149" i="5"/>
  <c r="K148" i="5"/>
  <c r="J148" i="5"/>
  <c r="I148" i="5"/>
  <c r="O148" i="5" s="1"/>
  <c r="U148" i="5" s="1"/>
  <c r="H148" i="5"/>
  <c r="K147" i="5"/>
  <c r="J147" i="5"/>
  <c r="I147" i="5"/>
  <c r="P147" i="5" s="1"/>
  <c r="V147" i="5" s="1"/>
  <c r="H147" i="5"/>
  <c r="O147" i="5" s="1"/>
  <c r="U147" i="5" s="1"/>
  <c r="K146" i="5"/>
  <c r="J146" i="5"/>
  <c r="I146" i="5"/>
  <c r="H146" i="5"/>
  <c r="K145" i="5"/>
  <c r="J145" i="5"/>
  <c r="I145" i="5"/>
  <c r="P145" i="5" s="1"/>
  <c r="V145" i="5" s="1"/>
  <c r="H145" i="5"/>
  <c r="K140" i="5"/>
  <c r="J140" i="5"/>
  <c r="I140" i="5"/>
  <c r="P140" i="5" s="1"/>
  <c r="V140" i="5" s="1"/>
  <c r="H140" i="5"/>
  <c r="K139" i="5"/>
  <c r="J139" i="5"/>
  <c r="I139" i="5"/>
  <c r="H139" i="5"/>
  <c r="K138" i="5"/>
  <c r="J138" i="5"/>
  <c r="P138" i="5" s="1"/>
  <c r="V138" i="5" s="1"/>
  <c r="I138" i="5"/>
  <c r="H138" i="5"/>
  <c r="K137" i="5"/>
  <c r="J137" i="5"/>
  <c r="I137" i="5"/>
  <c r="H137" i="5"/>
  <c r="P136" i="5"/>
  <c r="V136" i="5" s="1"/>
  <c r="K136" i="5"/>
  <c r="J136" i="5"/>
  <c r="I136" i="5"/>
  <c r="H136" i="5"/>
  <c r="N136" i="5" s="1"/>
  <c r="T136" i="5" s="1"/>
  <c r="K135" i="5"/>
  <c r="J135" i="5"/>
  <c r="I135" i="5"/>
  <c r="P135" i="5" s="1"/>
  <c r="V135" i="5" s="1"/>
  <c r="H135" i="5"/>
  <c r="O135" i="5" s="1"/>
  <c r="U135" i="5" s="1"/>
  <c r="K134" i="5"/>
  <c r="J134" i="5"/>
  <c r="I134" i="5"/>
  <c r="H134" i="5"/>
  <c r="K133" i="5"/>
  <c r="J133" i="5"/>
  <c r="I133" i="5"/>
  <c r="P133" i="5" s="1"/>
  <c r="V133" i="5" s="1"/>
  <c r="H133" i="5"/>
  <c r="K132" i="5"/>
  <c r="J132" i="5"/>
  <c r="I132" i="5"/>
  <c r="H132" i="5"/>
  <c r="K131" i="5"/>
  <c r="J131" i="5"/>
  <c r="I131" i="5"/>
  <c r="H131" i="5"/>
  <c r="K126" i="5"/>
  <c r="J126" i="5"/>
  <c r="P126" i="5" s="1"/>
  <c r="V126" i="5" s="1"/>
  <c r="I126" i="5"/>
  <c r="H126" i="5"/>
  <c r="K125" i="5"/>
  <c r="J125" i="5"/>
  <c r="I125" i="5"/>
  <c r="H125" i="5"/>
  <c r="K124" i="5"/>
  <c r="J124" i="5"/>
  <c r="I124" i="5"/>
  <c r="H124" i="5"/>
  <c r="K123" i="5"/>
  <c r="J123" i="5"/>
  <c r="I123" i="5"/>
  <c r="H123" i="5"/>
  <c r="K122" i="5"/>
  <c r="J122" i="5"/>
  <c r="I122" i="5"/>
  <c r="P122" i="5" s="1"/>
  <c r="V122" i="5" s="1"/>
  <c r="H122" i="5"/>
  <c r="N122" i="5" s="1"/>
  <c r="T122" i="5" s="1"/>
  <c r="K121" i="5"/>
  <c r="J121" i="5"/>
  <c r="I121" i="5"/>
  <c r="P121" i="5" s="1"/>
  <c r="V121" i="5" s="1"/>
  <c r="H121" i="5"/>
  <c r="K120" i="5"/>
  <c r="J120" i="5"/>
  <c r="I120" i="5"/>
  <c r="P120" i="5" s="1"/>
  <c r="V120" i="5" s="1"/>
  <c r="H120" i="5"/>
  <c r="K119" i="5"/>
  <c r="J119" i="5"/>
  <c r="I119" i="5"/>
  <c r="H119" i="5"/>
  <c r="K118" i="5"/>
  <c r="J118" i="5"/>
  <c r="I118" i="5"/>
  <c r="H118" i="5"/>
  <c r="K117" i="5"/>
  <c r="J117" i="5"/>
  <c r="I117" i="5"/>
  <c r="H117" i="5"/>
  <c r="K112" i="5"/>
  <c r="J112" i="5"/>
  <c r="I112" i="5"/>
  <c r="H112" i="5"/>
  <c r="K111" i="5"/>
  <c r="J111" i="5"/>
  <c r="I111" i="5"/>
  <c r="H111" i="5"/>
  <c r="K110" i="5"/>
  <c r="J110" i="5"/>
  <c r="I110" i="5"/>
  <c r="H110" i="5"/>
  <c r="O109" i="5"/>
  <c r="U109" i="5" s="1"/>
  <c r="K109" i="5"/>
  <c r="J109" i="5"/>
  <c r="I109" i="5"/>
  <c r="P109" i="5" s="1"/>
  <c r="V109" i="5" s="1"/>
  <c r="H109" i="5"/>
  <c r="N109" i="5" s="1"/>
  <c r="T109" i="5" s="1"/>
  <c r="K108" i="5"/>
  <c r="J108" i="5"/>
  <c r="I108" i="5"/>
  <c r="H108" i="5"/>
  <c r="K107" i="5"/>
  <c r="J107" i="5"/>
  <c r="I107" i="5"/>
  <c r="H107" i="5"/>
  <c r="N107" i="5" s="1"/>
  <c r="T107" i="5" s="1"/>
  <c r="K106" i="5"/>
  <c r="J106" i="5"/>
  <c r="I106" i="5"/>
  <c r="H106" i="5"/>
  <c r="K105" i="5"/>
  <c r="J105" i="5"/>
  <c r="I105" i="5"/>
  <c r="H105" i="5"/>
  <c r="K104" i="5"/>
  <c r="J104" i="5"/>
  <c r="I104" i="5"/>
  <c r="H104" i="5"/>
  <c r="K103" i="5"/>
  <c r="J103" i="5"/>
  <c r="I103" i="5"/>
  <c r="P103" i="5" s="1"/>
  <c r="V103" i="5" s="1"/>
  <c r="H103" i="5"/>
  <c r="K98" i="5"/>
  <c r="J98" i="5"/>
  <c r="I98" i="5"/>
  <c r="H98" i="5"/>
  <c r="K97" i="5"/>
  <c r="J97" i="5"/>
  <c r="I97" i="5"/>
  <c r="H97" i="5"/>
  <c r="P96" i="5"/>
  <c r="V96" i="5" s="1"/>
  <c r="K96" i="5"/>
  <c r="J96" i="5"/>
  <c r="I96" i="5"/>
  <c r="H96" i="5"/>
  <c r="K95" i="5"/>
  <c r="J95" i="5"/>
  <c r="I95" i="5"/>
  <c r="H95" i="5"/>
  <c r="K94" i="5"/>
  <c r="J94" i="5"/>
  <c r="I94" i="5"/>
  <c r="P94" i="5" s="1"/>
  <c r="V94" i="5" s="1"/>
  <c r="H94" i="5"/>
  <c r="K93" i="5"/>
  <c r="J93" i="5"/>
  <c r="I93" i="5"/>
  <c r="H93" i="5"/>
  <c r="K92" i="5"/>
  <c r="J92" i="5"/>
  <c r="I92" i="5"/>
  <c r="P92" i="5" s="1"/>
  <c r="V92" i="5" s="1"/>
  <c r="H92" i="5"/>
  <c r="K91" i="5"/>
  <c r="J91" i="5"/>
  <c r="I91" i="5"/>
  <c r="P91" i="5" s="1"/>
  <c r="V91" i="5" s="1"/>
  <c r="H91" i="5"/>
  <c r="K90" i="5"/>
  <c r="J90" i="5"/>
  <c r="I90" i="5"/>
  <c r="H90" i="5"/>
  <c r="K89" i="5"/>
  <c r="J89" i="5"/>
  <c r="I89" i="5"/>
  <c r="H89" i="5"/>
  <c r="K84" i="5"/>
  <c r="J84" i="5"/>
  <c r="I84" i="5"/>
  <c r="H84" i="5"/>
  <c r="K83" i="5"/>
  <c r="J83" i="5"/>
  <c r="I83" i="5"/>
  <c r="H83" i="5"/>
  <c r="K82" i="5"/>
  <c r="J82" i="5"/>
  <c r="I82" i="5"/>
  <c r="H82" i="5"/>
  <c r="K81" i="5"/>
  <c r="J81" i="5"/>
  <c r="I81" i="5"/>
  <c r="H81" i="5"/>
  <c r="K80" i="5"/>
  <c r="O80" i="5" s="1"/>
  <c r="U80" i="5" s="1"/>
  <c r="J80" i="5"/>
  <c r="I80" i="5"/>
  <c r="H80" i="5"/>
  <c r="V79" i="5"/>
  <c r="K79" i="5"/>
  <c r="J79" i="5"/>
  <c r="I79" i="5"/>
  <c r="P79" i="5" s="1"/>
  <c r="H79" i="5"/>
  <c r="O79" i="5" s="1"/>
  <c r="U79" i="5" s="1"/>
  <c r="K78" i="5"/>
  <c r="J78" i="5"/>
  <c r="I78" i="5"/>
  <c r="P78" i="5" s="1"/>
  <c r="V78" i="5" s="1"/>
  <c r="H78" i="5"/>
  <c r="K77" i="5"/>
  <c r="J77" i="5"/>
  <c r="I77" i="5"/>
  <c r="H77" i="5"/>
  <c r="K76" i="5"/>
  <c r="J76" i="5"/>
  <c r="O76" i="5" s="1"/>
  <c r="U76" i="5" s="1"/>
  <c r="I76" i="5"/>
  <c r="H76" i="5"/>
  <c r="K75" i="5"/>
  <c r="J75" i="5"/>
  <c r="P75" i="5" s="1"/>
  <c r="V75" i="5" s="1"/>
  <c r="I75" i="5"/>
  <c r="H75" i="5"/>
  <c r="K70" i="5"/>
  <c r="J70" i="5"/>
  <c r="I70" i="5"/>
  <c r="H70" i="5"/>
  <c r="K69" i="5"/>
  <c r="J69" i="5"/>
  <c r="I69" i="5"/>
  <c r="H69" i="5"/>
  <c r="V68" i="5"/>
  <c r="K68" i="5"/>
  <c r="J68" i="5"/>
  <c r="I68" i="5"/>
  <c r="P68" i="5" s="1"/>
  <c r="H68" i="5"/>
  <c r="K67" i="5"/>
  <c r="J67" i="5"/>
  <c r="I67" i="5"/>
  <c r="H67" i="5"/>
  <c r="K66" i="5"/>
  <c r="J66" i="5"/>
  <c r="I66" i="5"/>
  <c r="P66" i="5" s="1"/>
  <c r="V66" i="5" s="1"/>
  <c r="H66" i="5"/>
  <c r="K65" i="5"/>
  <c r="J65" i="5"/>
  <c r="I65" i="5"/>
  <c r="H65" i="5"/>
  <c r="K64" i="5"/>
  <c r="J64" i="5"/>
  <c r="I64" i="5"/>
  <c r="H64" i="5"/>
  <c r="K63" i="5"/>
  <c r="J63" i="5"/>
  <c r="I63" i="5"/>
  <c r="H63" i="5"/>
  <c r="K62" i="5"/>
  <c r="J62" i="5"/>
  <c r="I62" i="5"/>
  <c r="H62" i="5"/>
  <c r="K61" i="5"/>
  <c r="P61" i="5" s="1"/>
  <c r="V61" i="5" s="1"/>
  <c r="J61" i="5"/>
  <c r="I61" i="5"/>
  <c r="H61" i="5"/>
  <c r="K56" i="5"/>
  <c r="J56" i="5"/>
  <c r="I56" i="5"/>
  <c r="P56" i="5" s="1"/>
  <c r="V56" i="5" s="1"/>
  <c r="H56" i="5"/>
  <c r="N56" i="5" s="1"/>
  <c r="T56" i="5" s="1"/>
  <c r="K55" i="5"/>
  <c r="J55" i="5"/>
  <c r="I55" i="5"/>
  <c r="P55" i="5" s="1"/>
  <c r="V55" i="5" s="1"/>
  <c r="H55" i="5"/>
  <c r="K54" i="5"/>
  <c r="J54" i="5"/>
  <c r="I54" i="5"/>
  <c r="H54" i="5"/>
  <c r="K53" i="5"/>
  <c r="J53" i="5"/>
  <c r="I53" i="5"/>
  <c r="H53" i="5"/>
  <c r="K52" i="5"/>
  <c r="J52" i="5"/>
  <c r="I52" i="5"/>
  <c r="P52" i="5" s="1"/>
  <c r="V52" i="5" s="1"/>
  <c r="H52" i="5"/>
  <c r="K51" i="5"/>
  <c r="J51" i="5"/>
  <c r="I51" i="5"/>
  <c r="H51" i="5"/>
  <c r="K50" i="5"/>
  <c r="J50" i="5"/>
  <c r="I50" i="5"/>
  <c r="P50" i="5" s="1"/>
  <c r="V50" i="5" s="1"/>
  <c r="H50" i="5"/>
  <c r="K49" i="5"/>
  <c r="J49" i="5"/>
  <c r="P49" i="5" s="1"/>
  <c r="V49" i="5" s="1"/>
  <c r="I49" i="5"/>
  <c r="H49" i="5"/>
  <c r="K48" i="5"/>
  <c r="J48" i="5"/>
  <c r="I48" i="5"/>
  <c r="H48" i="5"/>
  <c r="K47" i="5"/>
  <c r="P47" i="5" s="1"/>
  <c r="V47" i="5" s="1"/>
  <c r="J47" i="5"/>
  <c r="I47" i="5"/>
  <c r="H47" i="5"/>
  <c r="K41" i="5"/>
  <c r="J41" i="5"/>
  <c r="I41" i="5"/>
  <c r="P41" i="5" s="1"/>
  <c r="V41" i="5" s="1"/>
  <c r="H41" i="5"/>
  <c r="O41" i="5" s="1"/>
  <c r="U41" i="5" s="1"/>
  <c r="K40" i="5"/>
  <c r="J40" i="5"/>
  <c r="I40" i="5"/>
  <c r="H40" i="5"/>
  <c r="K39" i="5"/>
  <c r="J39" i="5"/>
  <c r="I39" i="5"/>
  <c r="P39" i="5" s="1"/>
  <c r="V39" i="5" s="1"/>
  <c r="H39" i="5"/>
  <c r="O39" i="5" s="1"/>
  <c r="U39" i="5" s="1"/>
  <c r="K38" i="5"/>
  <c r="J38" i="5"/>
  <c r="I38" i="5"/>
  <c r="H38" i="5"/>
  <c r="K37" i="5"/>
  <c r="J37" i="5"/>
  <c r="I37" i="5"/>
  <c r="P37" i="5" s="1"/>
  <c r="V37" i="5" s="1"/>
  <c r="H37" i="5"/>
  <c r="O37" i="5" s="1"/>
  <c r="U37" i="5" s="1"/>
  <c r="K36" i="5"/>
  <c r="J36" i="5"/>
  <c r="I36" i="5"/>
  <c r="H36" i="5"/>
  <c r="K35" i="5"/>
  <c r="J35" i="5"/>
  <c r="I35" i="5"/>
  <c r="H35" i="5"/>
  <c r="K34" i="5"/>
  <c r="J34" i="5"/>
  <c r="P34" i="5" s="1"/>
  <c r="V34" i="5" s="1"/>
  <c r="I34" i="5"/>
  <c r="H34" i="5"/>
  <c r="K33" i="5"/>
  <c r="J33" i="5"/>
  <c r="I33" i="5"/>
  <c r="H33" i="5"/>
  <c r="K32" i="5"/>
  <c r="J32" i="5"/>
  <c r="I32" i="5"/>
  <c r="H32" i="5"/>
  <c r="K26" i="5"/>
  <c r="J26" i="5"/>
  <c r="I26" i="5"/>
  <c r="H26" i="5"/>
  <c r="K25" i="5"/>
  <c r="J25" i="5"/>
  <c r="I25" i="5"/>
  <c r="H25" i="5"/>
  <c r="K24" i="5"/>
  <c r="J24" i="5"/>
  <c r="I24" i="5"/>
  <c r="H24" i="5"/>
  <c r="P23" i="5"/>
  <c r="V23" i="5" s="1"/>
  <c r="K23" i="5"/>
  <c r="J23" i="5"/>
  <c r="I23" i="5"/>
  <c r="H23" i="5"/>
  <c r="O23" i="5" s="1"/>
  <c r="U23" i="5" s="1"/>
  <c r="K22" i="5"/>
  <c r="J22" i="5"/>
  <c r="I22" i="5"/>
  <c r="P22" i="5" s="1"/>
  <c r="V22" i="5" s="1"/>
  <c r="H22" i="5"/>
  <c r="O22" i="5" s="1"/>
  <c r="U22" i="5" s="1"/>
  <c r="K21" i="5"/>
  <c r="J21" i="5"/>
  <c r="I21" i="5"/>
  <c r="P21" i="5" s="1"/>
  <c r="V21" i="5" s="1"/>
  <c r="H21" i="5"/>
  <c r="K20" i="5"/>
  <c r="J20" i="5"/>
  <c r="I20" i="5"/>
  <c r="H20" i="5"/>
  <c r="K19" i="5"/>
  <c r="J19" i="5"/>
  <c r="P19" i="5" s="1"/>
  <c r="V19" i="5" s="1"/>
  <c r="I19" i="5"/>
  <c r="H19" i="5"/>
  <c r="K18" i="5"/>
  <c r="J18" i="5"/>
  <c r="I18" i="5"/>
  <c r="H18" i="5"/>
  <c r="K17" i="5"/>
  <c r="J17" i="5"/>
  <c r="P17" i="5" s="1"/>
  <c r="V17" i="5" s="1"/>
  <c r="I17" i="5"/>
  <c r="H17" i="5"/>
  <c r="K12" i="5"/>
  <c r="J12" i="5"/>
  <c r="I12" i="5"/>
  <c r="H12" i="5"/>
  <c r="K11" i="5"/>
  <c r="P11" i="5" s="1"/>
  <c r="V11" i="5" s="1"/>
  <c r="J11" i="5"/>
  <c r="I11" i="5"/>
  <c r="H11" i="5"/>
  <c r="K10" i="5"/>
  <c r="J10" i="5"/>
  <c r="I10" i="5"/>
  <c r="H10" i="5"/>
  <c r="P9" i="5"/>
  <c r="V9" i="5" s="1"/>
  <c r="K9" i="5"/>
  <c r="J9" i="5"/>
  <c r="I9" i="5"/>
  <c r="H9" i="5"/>
  <c r="O9" i="5" s="1"/>
  <c r="U9" i="5" s="1"/>
  <c r="K8" i="5"/>
  <c r="J8" i="5"/>
  <c r="I8" i="5"/>
  <c r="H8" i="5"/>
  <c r="K7" i="5"/>
  <c r="J7" i="5"/>
  <c r="I7" i="5"/>
  <c r="H7" i="5"/>
  <c r="K6" i="5"/>
  <c r="J6" i="5"/>
  <c r="I6" i="5"/>
  <c r="H6" i="5"/>
  <c r="K5" i="5"/>
  <c r="J5" i="5"/>
  <c r="P5" i="5" s="1"/>
  <c r="V5" i="5" s="1"/>
  <c r="I5" i="5"/>
  <c r="H5" i="5"/>
  <c r="K4" i="5"/>
  <c r="J4" i="5"/>
  <c r="I4" i="5"/>
  <c r="H4" i="5"/>
  <c r="K3" i="5"/>
  <c r="J3" i="5"/>
  <c r="I3" i="5"/>
  <c r="H3" i="5"/>
  <c r="P12" i="1"/>
  <c r="V12" i="1" s="1"/>
  <c r="P9" i="1"/>
  <c r="V9" i="1" s="1"/>
  <c r="N6" i="1"/>
  <c r="T6" i="1" s="1"/>
  <c r="P24" i="1"/>
  <c r="V24" i="1" s="1"/>
  <c r="N22" i="1"/>
  <c r="T22" i="1" s="1"/>
  <c r="P19" i="1"/>
  <c r="V19" i="1" s="1"/>
  <c r="O19" i="1"/>
  <c r="U19" i="1" s="1"/>
  <c r="P153" i="1"/>
  <c r="V153" i="1" s="1"/>
  <c r="O153" i="1"/>
  <c r="U153" i="1" s="1"/>
  <c r="P149" i="1"/>
  <c r="V149" i="1" s="1"/>
  <c r="P147" i="1"/>
  <c r="V147" i="1" s="1"/>
  <c r="O147" i="1"/>
  <c r="U147" i="1" s="1"/>
  <c r="P10" i="1"/>
  <c r="V10" i="1" s="1"/>
  <c r="P4" i="1"/>
  <c r="V4" i="1" s="1"/>
  <c r="O4" i="1"/>
  <c r="U4" i="1" s="1"/>
  <c r="P54" i="1"/>
  <c r="V54" i="1" s="1"/>
  <c r="P50" i="1"/>
  <c r="V50" i="1" s="1"/>
  <c r="J4" i="4"/>
  <c r="J5" i="4"/>
  <c r="J6" i="4"/>
  <c r="J7" i="4"/>
  <c r="J8" i="4"/>
  <c r="J9" i="4"/>
  <c r="J10" i="4"/>
  <c r="J11" i="4"/>
  <c r="J12" i="4"/>
  <c r="J3" i="4"/>
  <c r="K12" i="4"/>
  <c r="I12" i="4"/>
  <c r="H12" i="4"/>
  <c r="K11" i="4"/>
  <c r="I11" i="4"/>
  <c r="H11" i="4"/>
  <c r="K10" i="4"/>
  <c r="I10" i="4"/>
  <c r="H10" i="4"/>
  <c r="K9" i="4"/>
  <c r="I9" i="4"/>
  <c r="H9" i="4"/>
  <c r="K8" i="4"/>
  <c r="I8" i="4"/>
  <c r="H8" i="4"/>
  <c r="K7" i="4"/>
  <c r="I7" i="4"/>
  <c r="H7" i="4"/>
  <c r="K6" i="4"/>
  <c r="I6" i="4"/>
  <c r="H6" i="4"/>
  <c r="K5" i="4"/>
  <c r="I5" i="4"/>
  <c r="H5" i="4"/>
  <c r="K4" i="4"/>
  <c r="I4" i="4"/>
  <c r="H4" i="4"/>
  <c r="K3" i="4"/>
  <c r="I3" i="4"/>
  <c r="H3" i="4"/>
  <c r="P140" i="1"/>
  <c r="V140" i="1" s="1"/>
  <c r="P138" i="1"/>
  <c r="V138" i="1" s="1"/>
  <c r="P136" i="1"/>
  <c r="V136" i="1" s="1"/>
  <c r="P134" i="1"/>
  <c r="V134" i="1" s="1"/>
  <c r="P133" i="1"/>
  <c r="V133" i="1" s="1"/>
  <c r="P126" i="1"/>
  <c r="V126" i="1" s="1"/>
  <c r="P125" i="1"/>
  <c r="V125" i="1" s="1"/>
  <c r="P124" i="1"/>
  <c r="V124" i="1" s="1"/>
  <c r="P123" i="1"/>
  <c r="V123" i="1" s="1"/>
  <c r="P122" i="1"/>
  <c r="V122" i="1" s="1"/>
  <c r="P121" i="1"/>
  <c r="V121" i="1" s="1"/>
  <c r="P120" i="1"/>
  <c r="V120" i="1" s="1"/>
  <c r="P119" i="1"/>
  <c r="V119" i="1" s="1"/>
  <c r="P118" i="1"/>
  <c r="V118" i="1" s="1"/>
  <c r="P117" i="1"/>
  <c r="V117" i="1" s="1"/>
  <c r="P112" i="1"/>
  <c r="V112" i="1" s="1"/>
  <c r="P111" i="1"/>
  <c r="V111" i="1" s="1"/>
  <c r="P110" i="1"/>
  <c r="V110" i="1" s="1"/>
  <c r="P109" i="1"/>
  <c r="V109" i="1" s="1"/>
  <c r="P108" i="1"/>
  <c r="V108" i="1" s="1"/>
  <c r="P107" i="1"/>
  <c r="V107" i="1" s="1"/>
  <c r="P106" i="1"/>
  <c r="V106" i="1" s="1"/>
  <c r="P105" i="1"/>
  <c r="V105" i="1" s="1"/>
  <c r="P104" i="1"/>
  <c r="V104" i="1" s="1"/>
  <c r="P103" i="1"/>
  <c r="V103" i="1" s="1"/>
  <c r="P98" i="1"/>
  <c r="V98" i="1" s="1"/>
  <c r="P95" i="1"/>
  <c r="V95" i="1" s="1"/>
  <c r="P94" i="1"/>
  <c r="V94" i="1" s="1"/>
  <c r="P91" i="1"/>
  <c r="V91" i="1" s="1"/>
  <c r="P90" i="1"/>
  <c r="V90" i="1" s="1"/>
  <c r="P84" i="1"/>
  <c r="V84" i="1" s="1"/>
  <c r="P81" i="1"/>
  <c r="V81" i="1" s="1"/>
  <c r="P80" i="1"/>
  <c r="V80" i="1" s="1"/>
  <c r="P77" i="1"/>
  <c r="V77" i="1" s="1"/>
  <c r="P76" i="1"/>
  <c r="V76" i="1" s="1"/>
  <c r="P70" i="1"/>
  <c r="V70" i="1" s="1"/>
  <c r="P67" i="1"/>
  <c r="V67" i="1" s="1"/>
  <c r="P66" i="1"/>
  <c r="V66" i="1" s="1"/>
  <c r="P63" i="1"/>
  <c r="V63" i="1" s="1"/>
  <c r="P62" i="1"/>
  <c r="V62" i="1" s="1"/>
  <c r="P56" i="1"/>
  <c r="V56" i="1" s="1"/>
  <c r="O56" i="1"/>
  <c r="U56" i="1" s="1"/>
  <c r="N54" i="1"/>
  <c r="T54" i="1" s="1"/>
  <c r="P53" i="1"/>
  <c r="V53" i="1" s="1"/>
  <c r="P52" i="1"/>
  <c r="V52" i="1" s="1"/>
  <c r="N52" i="1"/>
  <c r="T52" i="1" s="1"/>
  <c r="P51" i="1"/>
  <c r="V51" i="1" s="1"/>
  <c r="P48" i="1"/>
  <c r="V48" i="1" s="1"/>
  <c r="P47" i="1"/>
  <c r="V47" i="1" s="1"/>
  <c r="P41" i="1"/>
  <c r="V41" i="1" s="1"/>
  <c r="P38" i="1"/>
  <c r="V38" i="1" s="1"/>
  <c r="P37" i="1"/>
  <c r="V37" i="1" s="1"/>
  <c r="P34" i="1"/>
  <c r="V34" i="1" s="1"/>
  <c r="P33" i="1"/>
  <c r="V33" i="1" s="1"/>
  <c r="P18" i="4" l="1"/>
  <c r="P22" i="4"/>
  <c r="N22" i="4"/>
  <c r="O18" i="4"/>
  <c r="N18" i="4"/>
  <c r="N21" i="4"/>
  <c r="P20" i="4"/>
  <c r="O21" i="4"/>
  <c r="O19" i="4"/>
  <c r="O20" i="4"/>
  <c r="N20" i="4"/>
  <c r="O22" i="4"/>
  <c r="V21" i="4"/>
  <c r="V23" i="4" s="1"/>
  <c r="P62" i="4"/>
  <c r="V62" i="4" s="1"/>
  <c r="P104" i="4"/>
  <c r="V104" i="4" s="1"/>
  <c r="P107" i="4"/>
  <c r="V107" i="4" s="1"/>
  <c r="P119" i="4"/>
  <c r="P122" i="4"/>
  <c r="V122" i="4" s="1"/>
  <c r="P132" i="4"/>
  <c r="V132" i="4" s="1"/>
  <c r="P133" i="4"/>
  <c r="V133" i="4" s="1"/>
  <c r="P134" i="4"/>
  <c r="V134" i="4" s="1"/>
  <c r="P135" i="4"/>
  <c r="V135" i="4" s="1"/>
  <c r="P136" i="4"/>
  <c r="V136" i="4" s="1"/>
  <c r="V35" i="4"/>
  <c r="P51" i="4"/>
  <c r="V51" i="4" s="1"/>
  <c r="P80" i="4"/>
  <c r="P92" i="4"/>
  <c r="V92" i="4" s="1"/>
  <c r="P9" i="4"/>
  <c r="V9" i="4" s="1"/>
  <c r="T35" i="4"/>
  <c r="O3" i="4"/>
  <c r="U3" i="4" s="1"/>
  <c r="P4" i="4"/>
  <c r="V4" i="4" s="1"/>
  <c r="P5" i="4"/>
  <c r="V5" i="4" s="1"/>
  <c r="P8" i="4"/>
  <c r="V8" i="4" s="1"/>
  <c r="P12" i="4"/>
  <c r="V12" i="4" s="1"/>
  <c r="P3" i="4"/>
  <c r="V3" i="4" s="1"/>
  <c r="N6" i="4"/>
  <c r="T6" i="4" s="1"/>
  <c r="P7" i="4"/>
  <c r="V7" i="4" s="1"/>
  <c r="N10" i="4"/>
  <c r="T10" i="4" s="1"/>
  <c r="P11" i="4"/>
  <c r="V11" i="4" s="1"/>
  <c r="P10" i="4"/>
  <c r="V10" i="4" s="1"/>
  <c r="P6" i="4"/>
  <c r="V6" i="4" s="1"/>
  <c r="V34" i="4"/>
  <c r="V36" i="4"/>
  <c r="V37" i="4"/>
  <c r="P52" i="4"/>
  <c r="V52" i="4" s="1"/>
  <c r="P63" i="4"/>
  <c r="V63" i="4" s="1"/>
  <c r="P64" i="4"/>
  <c r="V64" i="4" s="1"/>
  <c r="P77" i="4"/>
  <c r="V77" i="4" s="1"/>
  <c r="P78" i="4"/>
  <c r="V78" i="4" s="1"/>
  <c r="P90" i="4"/>
  <c r="V90" i="4" s="1"/>
  <c r="P93" i="4"/>
  <c r="P94" i="4"/>
  <c r="V94" i="4" s="1"/>
  <c r="P105" i="4"/>
  <c r="V105" i="4" s="1"/>
  <c r="P106" i="4"/>
  <c r="V106" i="4" s="1"/>
  <c r="P118" i="4"/>
  <c r="V118" i="4" s="1"/>
  <c r="N5" i="4"/>
  <c r="T5" i="4" s="1"/>
  <c r="N9" i="4"/>
  <c r="T9" i="4" s="1"/>
  <c r="O10" i="4"/>
  <c r="U10" i="4" s="1"/>
  <c r="N4" i="4"/>
  <c r="T4" i="4" s="1"/>
  <c r="O8" i="4"/>
  <c r="U8" i="4" s="1"/>
  <c r="O12" i="4"/>
  <c r="U12" i="4" s="1"/>
  <c r="T33" i="4"/>
  <c r="O50" i="4"/>
  <c r="U50" i="4" s="1"/>
  <c r="P49" i="4"/>
  <c r="V49" i="4" s="1"/>
  <c r="P50" i="4"/>
  <c r="V50" i="4" s="1"/>
  <c r="P120" i="4"/>
  <c r="V120" i="4" s="1"/>
  <c r="P121" i="4"/>
  <c r="V121" i="4" s="1"/>
  <c r="N18" i="1"/>
  <c r="O23" i="1"/>
  <c r="U23" i="1" s="1"/>
  <c r="O26" i="1"/>
  <c r="U26" i="1" s="1"/>
  <c r="O17" i="1"/>
  <c r="N20" i="1"/>
  <c r="T20" i="1" s="1"/>
  <c r="O21" i="1"/>
  <c r="U21" i="1" s="1"/>
  <c r="N24" i="1"/>
  <c r="O25" i="1"/>
  <c r="U25" i="1" s="1"/>
  <c r="O56" i="5"/>
  <c r="U56" i="5" s="1"/>
  <c r="O24" i="5"/>
  <c r="U24" i="5" s="1"/>
  <c r="O61" i="5"/>
  <c r="U61" i="5" s="1"/>
  <c r="P53" i="5"/>
  <c r="V53" i="5" s="1"/>
  <c r="P54" i="5"/>
  <c r="V54" i="5" s="1"/>
  <c r="P3" i="5"/>
  <c r="V3" i="5" s="1"/>
  <c r="O26" i="5"/>
  <c r="U26" i="5" s="1"/>
  <c r="O33" i="5"/>
  <c r="U33" i="5" s="1"/>
  <c r="O122" i="5"/>
  <c r="U122" i="5" s="1"/>
  <c r="P8" i="5"/>
  <c r="V8" i="5" s="1"/>
  <c r="O10" i="5"/>
  <c r="U10" i="5" s="1"/>
  <c r="O11" i="5"/>
  <c r="U11" i="5" s="1"/>
  <c r="P35" i="5"/>
  <c r="V35" i="5" s="1"/>
  <c r="P36" i="5"/>
  <c r="V36" i="5" s="1"/>
  <c r="O47" i="5"/>
  <c r="U47" i="5" s="1"/>
  <c r="P132" i="5"/>
  <c r="V132" i="5" s="1"/>
  <c r="N148" i="5"/>
  <c r="T148" i="5" s="1"/>
  <c r="P148" i="5"/>
  <c r="V148" i="5" s="1"/>
  <c r="N4" i="5"/>
  <c r="T4" i="5" s="1"/>
  <c r="P10" i="5"/>
  <c r="V10" i="5" s="1"/>
  <c r="P26" i="5"/>
  <c r="V26" i="5" s="1"/>
  <c r="O34" i="5"/>
  <c r="U34" i="5" s="1"/>
  <c r="P38" i="5"/>
  <c r="V38" i="5" s="1"/>
  <c r="O48" i="5"/>
  <c r="U48" i="5" s="1"/>
  <c r="O62" i="5"/>
  <c r="U62" i="5" s="1"/>
  <c r="O64" i="5"/>
  <c r="U64" i="5" s="1"/>
  <c r="P67" i="5"/>
  <c r="V67" i="5" s="1"/>
  <c r="P70" i="5"/>
  <c r="V70" i="5" s="1"/>
  <c r="P89" i="5"/>
  <c r="V89" i="5" s="1"/>
  <c r="N90" i="5"/>
  <c r="T90" i="5" s="1"/>
  <c r="O90" i="5"/>
  <c r="U90" i="5" s="1"/>
  <c r="O92" i="5"/>
  <c r="U92" i="5" s="1"/>
  <c r="P97" i="5"/>
  <c r="V97" i="5" s="1"/>
  <c r="N98" i="5"/>
  <c r="T98" i="5" s="1"/>
  <c r="O98" i="5"/>
  <c r="U98" i="5" s="1"/>
  <c r="P108" i="5"/>
  <c r="V108" i="5" s="1"/>
  <c r="P110" i="5"/>
  <c r="V110" i="5" s="1"/>
  <c r="O111" i="5"/>
  <c r="U111" i="5" s="1"/>
  <c r="P123" i="5"/>
  <c r="V123" i="5" s="1"/>
  <c r="O131" i="5"/>
  <c r="U131" i="5" s="1"/>
  <c r="N132" i="5"/>
  <c r="T132" i="5" s="1"/>
  <c r="P134" i="5"/>
  <c r="V134" i="5" s="1"/>
  <c r="P137" i="5"/>
  <c r="V137" i="5" s="1"/>
  <c r="O139" i="5"/>
  <c r="U139" i="5" s="1"/>
  <c r="N140" i="5"/>
  <c r="T140" i="5" s="1"/>
  <c r="P146" i="5"/>
  <c r="V146" i="5" s="1"/>
  <c r="P149" i="5"/>
  <c r="V149" i="5" s="1"/>
  <c r="O151" i="5"/>
  <c r="U151" i="5" s="1"/>
  <c r="N152" i="5"/>
  <c r="T152" i="5" s="1"/>
  <c r="P154" i="5"/>
  <c r="V154" i="5" s="1"/>
  <c r="P63" i="5"/>
  <c r="V63" i="5" s="1"/>
  <c r="N70" i="5"/>
  <c r="T70" i="5" s="1"/>
  <c r="O70" i="5"/>
  <c r="U70" i="5" s="1"/>
  <c r="N83" i="5"/>
  <c r="T83" i="5" s="1"/>
  <c r="N89" i="5"/>
  <c r="T89" i="5" s="1"/>
  <c r="O89" i="5"/>
  <c r="U89" i="5" s="1"/>
  <c r="O96" i="5"/>
  <c r="U96" i="5" s="1"/>
  <c r="N97" i="5"/>
  <c r="T97" i="5" s="1"/>
  <c r="O97" i="5"/>
  <c r="U97" i="5" s="1"/>
  <c r="N110" i="5"/>
  <c r="T110" i="5" s="1"/>
  <c r="O110" i="5"/>
  <c r="U110" i="5" s="1"/>
  <c r="O112" i="5"/>
  <c r="U112" i="5" s="1"/>
  <c r="O123" i="5"/>
  <c r="U123" i="5" s="1"/>
  <c r="O124" i="5"/>
  <c r="U124" i="5" s="1"/>
  <c r="O136" i="5"/>
  <c r="U136" i="5" s="1"/>
  <c r="N137" i="5"/>
  <c r="T137" i="5" s="1"/>
  <c r="N149" i="5"/>
  <c r="T149" i="5" s="1"/>
  <c r="N6" i="5"/>
  <c r="T6" i="5" s="1"/>
  <c r="P7" i="5"/>
  <c r="V7" i="5" s="1"/>
  <c r="O12" i="5"/>
  <c r="U12" i="5" s="1"/>
  <c r="O18" i="5"/>
  <c r="U18" i="5" s="1"/>
  <c r="O20" i="5"/>
  <c r="U20" i="5" s="1"/>
  <c r="P24" i="5"/>
  <c r="V24" i="5" s="1"/>
  <c r="P33" i="5"/>
  <c r="V33" i="5" s="1"/>
  <c r="P40" i="5"/>
  <c r="V40" i="5" s="1"/>
  <c r="O49" i="5"/>
  <c r="U49" i="5" s="1"/>
  <c r="P51" i="5"/>
  <c r="V51" i="5" s="1"/>
  <c r="O68" i="5"/>
  <c r="U68" i="5" s="1"/>
  <c r="P4" i="5"/>
  <c r="V4" i="5" s="1"/>
  <c r="P6" i="5"/>
  <c r="V6" i="5" s="1"/>
  <c r="O8" i="5"/>
  <c r="U8" i="5" s="1"/>
  <c r="P12" i="5"/>
  <c r="V12" i="5" s="1"/>
  <c r="P18" i="5"/>
  <c r="V18" i="5" s="1"/>
  <c r="P20" i="5"/>
  <c r="V20" i="5" s="1"/>
  <c r="O21" i="5"/>
  <c r="U21" i="5" s="1"/>
  <c r="P25" i="5"/>
  <c r="V25" i="5" s="1"/>
  <c r="P32" i="5"/>
  <c r="V32" i="5" s="1"/>
  <c r="O35" i="5"/>
  <c r="U35" i="5" s="1"/>
  <c r="O36" i="5"/>
  <c r="U36" i="5" s="1"/>
  <c r="P48" i="5"/>
  <c r="V48" i="5" s="1"/>
  <c r="O50" i="5"/>
  <c r="U50" i="5" s="1"/>
  <c r="O52" i="5"/>
  <c r="U52" i="5" s="1"/>
  <c r="P62" i="5"/>
  <c r="V62" i="5" s="1"/>
  <c r="P64" i="5"/>
  <c r="V64" i="5" s="1"/>
  <c r="N66" i="5"/>
  <c r="T66" i="5" s="1"/>
  <c r="O66" i="5"/>
  <c r="U66" i="5" s="1"/>
  <c r="P76" i="5"/>
  <c r="V76" i="5" s="1"/>
  <c r="N78" i="5"/>
  <c r="T78" i="5" s="1"/>
  <c r="O78" i="5"/>
  <c r="U78" i="5" s="1"/>
  <c r="P84" i="5"/>
  <c r="V84" i="5" s="1"/>
  <c r="P90" i="5"/>
  <c r="V90" i="5" s="1"/>
  <c r="O91" i="5"/>
  <c r="U91" i="5" s="1"/>
  <c r="P98" i="5"/>
  <c r="V98" i="5" s="1"/>
  <c r="O103" i="5"/>
  <c r="U103" i="5" s="1"/>
  <c r="O104" i="5"/>
  <c r="U104" i="5" s="1"/>
  <c r="P111" i="5"/>
  <c r="V111" i="5" s="1"/>
  <c r="P112" i="5"/>
  <c r="V112" i="5" s="1"/>
  <c r="P118" i="5"/>
  <c r="V118" i="5" s="1"/>
  <c r="O120" i="5"/>
  <c r="U120" i="5" s="1"/>
  <c r="N121" i="5"/>
  <c r="T121" i="5" s="1"/>
  <c r="O121" i="5"/>
  <c r="U121" i="5" s="1"/>
  <c r="P131" i="5"/>
  <c r="V131" i="5" s="1"/>
  <c r="O132" i="5"/>
  <c r="U132" i="5" s="1"/>
  <c r="N133" i="5"/>
  <c r="T133" i="5" s="1"/>
  <c r="P139" i="5"/>
  <c r="V139" i="5" s="1"/>
  <c r="O140" i="5"/>
  <c r="U140" i="5" s="1"/>
  <c r="N145" i="5"/>
  <c r="T145" i="5" s="1"/>
  <c r="P151" i="5"/>
  <c r="V151" i="5" s="1"/>
  <c r="O152" i="5"/>
  <c r="U152" i="5" s="1"/>
  <c r="O153" i="5"/>
  <c r="U153" i="5" s="1"/>
  <c r="N26" i="5"/>
  <c r="T26" i="5" s="1"/>
  <c r="N39" i="5"/>
  <c r="T39" i="5" s="1"/>
  <c r="N135" i="5"/>
  <c r="T135" i="5" s="1"/>
  <c r="N12" i="5"/>
  <c r="T12" i="5" s="1"/>
  <c r="N24" i="5"/>
  <c r="T24" i="5" s="1"/>
  <c r="N61" i="5"/>
  <c r="T61" i="5" s="1"/>
  <c r="O6" i="5"/>
  <c r="U6" i="5" s="1"/>
  <c r="N10" i="5"/>
  <c r="T10" i="5" s="1"/>
  <c r="O19" i="5"/>
  <c r="U19" i="5" s="1"/>
  <c r="N22" i="5"/>
  <c r="T22" i="5" s="1"/>
  <c r="O32" i="5"/>
  <c r="U32" i="5" s="1"/>
  <c r="N35" i="5"/>
  <c r="T35" i="5" s="1"/>
  <c r="O40" i="5"/>
  <c r="U40" i="5" s="1"/>
  <c r="N48" i="5"/>
  <c r="T48" i="5" s="1"/>
  <c r="O54" i="5"/>
  <c r="U54" i="5" s="1"/>
  <c r="N111" i="5"/>
  <c r="T111" i="5" s="1"/>
  <c r="N147" i="5"/>
  <c r="T147" i="5" s="1"/>
  <c r="O4" i="5"/>
  <c r="U4" i="5" s="1"/>
  <c r="N18" i="5"/>
  <c r="T18" i="5" s="1"/>
  <c r="O3" i="5"/>
  <c r="U3" i="5" s="1"/>
  <c r="O7" i="5"/>
  <c r="U7" i="5" s="1"/>
  <c r="N37" i="5"/>
  <c r="T37" i="5" s="1"/>
  <c r="N50" i="5"/>
  <c r="T50" i="5" s="1"/>
  <c r="O5" i="5"/>
  <c r="U5" i="5" s="1"/>
  <c r="N8" i="5"/>
  <c r="T8" i="5" s="1"/>
  <c r="O17" i="5"/>
  <c r="U17" i="5" s="1"/>
  <c r="N20" i="5"/>
  <c r="T20" i="5" s="1"/>
  <c r="O25" i="5"/>
  <c r="U25" i="5" s="1"/>
  <c r="N33" i="5"/>
  <c r="T33" i="5" s="1"/>
  <c r="O38" i="5"/>
  <c r="U38" i="5" s="1"/>
  <c r="N41" i="5"/>
  <c r="T41" i="5" s="1"/>
  <c r="N51" i="5"/>
  <c r="T51" i="5" s="1"/>
  <c r="N62" i="5"/>
  <c r="T62" i="5" s="1"/>
  <c r="N91" i="5"/>
  <c r="T91" i="5" s="1"/>
  <c r="N52" i="5"/>
  <c r="T52" i="5" s="1"/>
  <c r="O63" i="5"/>
  <c r="U63" i="5" s="1"/>
  <c r="N64" i="5"/>
  <c r="T64" i="5" s="1"/>
  <c r="O65" i="5"/>
  <c r="U65" i="5" s="1"/>
  <c r="N65" i="5"/>
  <c r="T65" i="5" s="1"/>
  <c r="N80" i="5"/>
  <c r="T80" i="5" s="1"/>
  <c r="O93" i="5"/>
  <c r="U93" i="5" s="1"/>
  <c r="N93" i="5"/>
  <c r="T93" i="5" s="1"/>
  <c r="N104" i="5"/>
  <c r="T104" i="5" s="1"/>
  <c r="N3" i="5"/>
  <c r="T3" i="5" s="1"/>
  <c r="N5" i="5"/>
  <c r="T5" i="5" s="1"/>
  <c r="N7" i="5"/>
  <c r="T7" i="5" s="1"/>
  <c r="N9" i="5"/>
  <c r="T9" i="5" s="1"/>
  <c r="N11" i="5"/>
  <c r="T11" i="5" s="1"/>
  <c r="N17" i="5"/>
  <c r="T17" i="5" s="1"/>
  <c r="N19" i="5"/>
  <c r="T19" i="5" s="1"/>
  <c r="N21" i="5"/>
  <c r="T21" i="5" s="1"/>
  <c r="N23" i="5"/>
  <c r="T23" i="5" s="1"/>
  <c r="N25" i="5"/>
  <c r="T25" i="5" s="1"/>
  <c r="N32" i="5"/>
  <c r="T32" i="5" s="1"/>
  <c r="N34" i="5"/>
  <c r="T34" i="5" s="1"/>
  <c r="N36" i="5"/>
  <c r="T36" i="5" s="1"/>
  <c r="N38" i="5"/>
  <c r="T38" i="5" s="1"/>
  <c r="N40" i="5"/>
  <c r="T40" i="5" s="1"/>
  <c r="N47" i="5"/>
  <c r="T47" i="5" s="1"/>
  <c r="N49" i="5"/>
  <c r="T49" i="5" s="1"/>
  <c r="O53" i="5"/>
  <c r="U53" i="5" s="1"/>
  <c r="N53" i="5"/>
  <c r="T53" i="5" s="1"/>
  <c r="N54" i="5"/>
  <c r="T54" i="5" s="1"/>
  <c r="N68" i="5"/>
  <c r="T68" i="5" s="1"/>
  <c r="N76" i="5"/>
  <c r="T76" i="5" s="1"/>
  <c r="N79" i="5"/>
  <c r="T79" i="5" s="1"/>
  <c r="P80" i="5"/>
  <c r="V80" i="5" s="1"/>
  <c r="N95" i="5"/>
  <c r="T95" i="5" s="1"/>
  <c r="N103" i="5"/>
  <c r="T103" i="5" s="1"/>
  <c r="P104" i="5"/>
  <c r="V104" i="5" s="1"/>
  <c r="N119" i="5"/>
  <c r="T119" i="5" s="1"/>
  <c r="N123" i="5"/>
  <c r="T123" i="5" s="1"/>
  <c r="P124" i="5"/>
  <c r="V124" i="5" s="1"/>
  <c r="N131" i="5"/>
  <c r="T131" i="5" s="1"/>
  <c r="N139" i="5"/>
  <c r="T139" i="5" s="1"/>
  <c r="N151" i="5"/>
  <c r="T151" i="5" s="1"/>
  <c r="O51" i="5"/>
  <c r="U51" i="5" s="1"/>
  <c r="N63" i="5"/>
  <c r="T63" i="5" s="1"/>
  <c r="O69" i="5"/>
  <c r="U69" i="5" s="1"/>
  <c r="N69" i="5"/>
  <c r="T69" i="5" s="1"/>
  <c r="O77" i="5"/>
  <c r="U77" i="5" s="1"/>
  <c r="N77" i="5"/>
  <c r="T77" i="5" s="1"/>
  <c r="O117" i="5"/>
  <c r="U117" i="5" s="1"/>
  <c r="N117" i="5"/>
  <c r="T117" i="5" s="1"/>
  <c r="N124" i="5"/>
  <c r="T124" i="5" s="1"/>
  <c r="O55" i="5"/>
  <c r="U55" i="5" s="1"/>
  <c r="N55" i="5"/>
  <c r="T55" i="5" s="1"/>
  <c r="P65" i="5"/>
  <c r="V65" i="5" s="1"/>
  <c r="O67" i="5"/>
  <c r="U67" i="5" s="1"/>
  <c r="N67" i="5"/>
  <c r="T67" i="5" s="1"/>
  <c r="P69" i="5"/>
  <c r="V69" i="5" s="1"/>
  <c r="O75" i="5"/>
  <c r="U75" i="5" s="1"/>
  <c r="N75" i="5"/>
  <c r="T75" i="5" s="1"/>
  <c r="P77" i="5"/>
  <c r="V77" i="5" s="1"/>
  <c r="O81" i="5"/>
  <c r="U81" i="5" s="1"/>
  <c r="N81" i="5"/>
  <c r="T81" i="5" s="1"/>
  <c r="P82" i="5"/>
  <c r="V82" i="5" s="1"/>
  <c r="O84" i="5"/>
  <c r="U84" i="5" s="1"/>
  <c r="N92" i="5"/>
  <c r="T92" i="5" s="1"/>
  <c r="O105" i="5"/>
  <c r="U105" i="5" s="1"/>
  <c r="N105" i="5"/>
  <c r="T105" i="5" s="1"/>
  <c r="P106" i="5"/>
  <c r="V106" i="5" s="1"/>
  <c r="O108" i="5"/>
  <c r="U108" i="5" s="1"/>
  <c r="N112" i="5"/>
  <c r="T112" i="5" s="1"/>
  <c r="O125" i="5"/>
  <c r="U125" i="5" s="1"/>
  <c r="N125" i="5"/>
  <c r="T125" i="5" s="1"/>
  <c r="P81" i="5"/>
  <c r="V81" i="5" s="1"/>
  <c r="N82" i="5"/>
  <c r="T82" i="5" s="1"/>
  <c r="O82" i="5"/>
  <c r="U82" i="5" s="1"/>
  <c r="P93" i="5"/>
  <c r="V93" i="5" s="1"/>
  <c r="N94" i="5"/>
  <c r="T94" i="5" s="1"/>
  <c r="O94" i="5"/>
  <c r="U94" i="5" s="1"/>
  <c r="P105" i="5"/>
  <c r="V105" i="5" s="1"/>
  <c r="N106" i="5"/>
  <c r="T106" i="5" s="1"/>
  <c r="O106" i="5"/>
  <c r="U106" i="5" s="1"/>
  <c r="P117" i="5"/>
  <c r="V117" i="5" s="1"/>
  <c r="N118" i="5"/>
  <c r="T118" i="5" s="1"/>
  <c r="O118" i="5"/>
  <c r="U118" i="5" s="1"/>
  <c r="P125" i="5"/>
  <c r="V125" i="5" s="1"/>
  <c r="N126" i="5"/>
  <c r="T126" i="5" s="1"/>
  <c r="N134" i="5"/>
  <c r="T134" i="5" s="1"/>
  <c r="N138" i="5"/>
  <c r="T138" i="5" s="1"/>
  <c r="N146" i="5"/>
  <c r="T146" i="5" s="1"/>
  <c r="N150" i="5"/>
  <c r="T150" i="5" s="1"/>
  <c r="N153" i="5"/>
  <c r="T153" i="5" s="1"/>
  <c r="N154" i="5"/>
  <c r="T154" i="5" s="1"/>
  <c r="P83" i="5"/>
  <c r="V83" i="5" s="1"/>
  <c r="O83" i="5"/>
  <c r="U83" i="5" s="1"/>
  <c r="N84" i="5"/>
  <c r="T84" i="5" s="1"/>
  <c r="P95" i="5"/>
  <c r="V95" i="5" s="1"/>
  <c r="O95" i="5"/>
  <c r="U95" i="5" s="1"/>
  <c r="N96" i="5"/>
  <c r="T96" i="5" s="1"/>
  <c r="P107" i="5"/>
  <c r="V107" i="5" s="1"/>
  <c r="O107" i="5"/>
  <c r="U107" i="5" s="1"/>
  <c r="N108" i="5"/>
  <c r="T108" i="5" s="1"/>
  <c r="P119" i="5"/>
  <c r="V119" i="5" s="1"/>
  <c r="O119" i="5"/>
  <c r="U119" i="5" s="1"/>
  <c r="N120" i="5"/>
  <c r="T120" i="5" s="1"/>
  <c r="O126" i="5"/>
  <c r="U126" i="5" s="1"/>
  <c r="O133" i="5"/>
  <c r="U133" i="5" s="1"/>
  <c r="O134" i="5"/>
  <c r="U134" i="5" s="1"/>
  <c r="O137" i="5"/>
  <c r="U137" i="5" s="1"/>
  <c r="O138" i="5"/>
  <c r="U138" i="5" s="1"/>
  <c r="O145" i="5"/>
  <c r="U145" i="5" s="1"/>
  <c r="O146" i="5"/>
  <c r="U146" i="5" s="1"/>
  <c r="O149" i="5"/>
  <c r="U149" i="5" s="1"/>
  <c r="O150" i="5"/>
  <c r="U150" i="5" s="1"/>
  <c r="O154" i="5"/>
  <c r="U154" i="5" s="1"/>
  <c r="P146" i="1"/>
  <c r="V146" i="1" s="1"/>
  <c r="P148" i="1"/>
  <c r="V148" i="1" s="1"/>
  <c r="P150" i="1"/>
  <c r="V150" i="1" s="1"/>
  <c r="P151" i="1"/>
  <c r="V151" i="1" s="1"/>
  <c r="O152" i="1"/>
  <c r="U152" i="1" s="1"/>
  <c r="P154" i="1"/>
  <c r="V154" i="1" s="1"/>
  <c r="O117" i="1"/>
  <c r="U117" i="1" s="1"/>
  <c r="O118" i="1"/>
  <c r="U118" i="1" s="1"/>
  <c r="O119" i="1"/>
  <c r="U119" i="1" s="1"/>
  <c r="N120" i="1"/>
  <c r="T120" i="1" s="1"/>
  <c r="O121" i="1"/>
  <c r="U121" i="1" s="1"/>
  <c r="O122" i="1"/>
  <c r="U122" i="1" s="1"/>
  <c r="O123" i="1"/>
  <c r="U123" i="1" s="1"/>
  <c r="N124" i="1"/>
  <c r="T124" i="1" s="1"/>
  <c r="O125" i="1"/>
  <c r="U125" i="1" s="1"/>
  <c r="O126" i="1"/>
  <c r="U126" i="1" s="1"/>
  <c r="P83" i="1"/>
  <c r="V83" i="1" s="1"/>
  <c r="N61" i="1"/>
  <c r="T61" i="1" s="1"/>
  <c r="O39" i="1"/>
  <c r="U39" i="1" s="1"/>
  <c r="N136" i="4"/>
  <c r="T136" i="4" s="1"/>
  <c r="O122" i="4"/>
  <c r="U122" i="4" s="1"/>
  <c r="N108" i="4"/>
  <c r="T108" i="4" s="1"/>
  <c r="O108" i="4"/>
  <c r="U108" i="4" s="1"/>
  <c r="P108" i="4"/>
  <c r="V108" i="4" s="1"/>
  <c r="O94" i="4"/>
  <c r="U94" i="4" s="1"/>
  <c r="O80" i="4"/>
  <c r="U80" i="4" s="1"/>
  <c r="O66" i="4"/>
  <c r="U66" i="4" s="1"/>
  <c r="O52" i="4"/>
  <c r="U52" i="4" s="1"/>
  <c r="T37" i="4"/>
  <c r="U37" i="4"/>
  <c r="O135" i="4"/>
  <c r="U135" i="4" s="1"/>
  <c r="N121" i="4"/>
  <c r="T121" i="4" s="1"/>
  <c r="N107" i="4"/>
  <c r="T107" i="4" s="1"/>
  <c r="N93" i="4"/>
  <c r="N79" i="4"/>
  <c r="T79" i="4" s="1"/>
  <c r="N65" i="4"/>
  <c r="T65" i="4" s="1"/>
  <c r="O65" i="4"/>
  <c r="U65" i="4" s="1"/>
  <c r="P65" i="4"/>
  <c r="N51" i="4"/>
  <c r="T51" i="4" s="1"/>
  <c r="T36" i="4"/>
  <c r="N134" i="4"/>
  <c r="T134" i="4" s="1"/>
  <c r="O120" i="4"/>
  <c r="U120" i="4" s="1"/>
  <c r="O106" i="4"/>
  <c r="U106" i="4" s="1"/>
  <c r="O92" i="4"/>
  <c r="U92" i="4" s="1"/>
  <c r="O78" i="4"/>
  <c r="U78" i="4" s="1"/>
  <c r="O64" i="4"/>
  <c r="U64" i="4" s="1"/>
  <c r="O133" i="4"/>
  <c r="U133" i="4" s="1"/>
  <c r="N119" i="4"/>
  <c r="T119" i="4" s="1"/>
  <c r="O105" i="4"/>
  <c r="U105" i="4" s="1"/>
  <c r="N91" i="4"/>
  <c r="T91" i="4" s="1"/>
  <c r="O77" i="4"/>
  <c r="U77" i="4" s="1"/>
  <c r="O63" i="4"/>
  <c r="U63" i="4" s="1"/>
  <c r="O49" i="4"/>
  <c r="U34" i="4"/>
  <c r="P19" i="4"/>
  <c r="N132" i="4"/>
  <c r="O118" i="4"/>
  <c r="U118" i="4" s="1"/>
  <c r="N104" i="4"/>
  <c r="O104" i="4"/>
  <c r="U104" i="4" s="1"/>
  <c r="O90" i="4"/>
  <c r="U90" i="4" s="1"/>
  <c r="P76" i="4"/>
  <c r="V76" i="4" s="1"/>
  <c r="O76" i="4"/>
  <c r="U76" i="4" s="1"/>
  <c r="O62" i="4"/>
  <c r="U62" i="4" s="1"/>
  <c r="O48" i="4"/>
  <c r="U48" i="4" s="1"/>
  <c r="U33" i="4"/>
  <c r="V33" i="4"/>
  <c r="N147" i="1"/>
  <c r="T147" i="1" s="1"/>
  <c r="O148" i="1"/>
  <c r="U148" i="1" s="1"/>
  <c r="N150" i="1"/>
  <c r="T150" i="1" s="1"/>
  <c r="O151" i="1"/>
  <c r="U151" i="1" s="1"/>
  <c r="P152" i="1"/>
  <c r="V152" i="1" s="1"/>
  <c r="N154" i="1"/>
  <c r="T154" i="1" s="1"/>
  <c r="N145" i="1"/>
  <c r="T145" i="1" s="1"/>
  <c r="O146" i="1"/>
  <c r="U146" i="1" s="1"/>
  <c r="N149" i="1"/>
  <c r="T149" i="1" s="1"/>
  <c r="N153" i="1"/>
  <c r="T153" i="1" s="1"/>
  <c r="P3" i="1"/>
  <c r="V3" i="1" s="1"/>
  <c r="P7" i="1"/>
  <c r="V7" i="1" s="1"/>
  <c r="P11" i="1"/>
  <c r="V11" i="1" s="1"/>
  <c r="N5" i="1"/>
  <c r="T5" i="1" s="1"/>
  <c r="O6" i="1"/>
  <c r="U6" i="1" s="1"/>
  <c r="N9" i="1"/>
  <c r="T9" i="1" s="1"/>
  <c r="O10" i="1"/>
  <c r="U10" i="1" s="1"/>
  <c r="N4" i="1"/>
  <c r="T4" i="1" s="1"/>
  <c r="N8" i="1"/>
  <c r="T8" i="1" s="1"/>
  <c r="N12" i="1"/>
  <c r="T12" i="1" s="1"/>
  <c r="N3" i="1"/>
  <c r="T3" i="1" s="1"/>
  <c r="N7" i="1"/>
  <c r="T7" i="1" s="1"/>
  <c r="N11" i="1"/>
  <c r="T11" i="1" s="1"/>
  <c r="O7" i="4"/>
  <c r="U7" i="4" s="1"/>
  <c r="O11" i="4"/>
  <c r="U11" i="4" s="1"/>
  <c r="O6" i="4"/>
  <c r="U6" i="4" s="1"/>
  <c r="O5" i="4"/>
  <c r="U5" i="4" s="1"/>
  <c r="N8" i="4"/>
  <c r="T8" i="4" s="1"/>
  <c r="O9" i="4"/>
  <c r="U9" i="4" s="1"/>
  <c r="N12" i="4"/>
  <c r="T12" i="4" s="1"/>
  <c r="N3" i="4"/>
  <c r="T3" i="4" s="1"/>
  <c r="O4" i="4"/>
  <c r="U4" i="4" s="1"/>
  <c r="N7" i="4"/>
  <c r="T7" i="4" s="1"/>
  <c r="N11" i="4"/>
  <c r="T11" i="4" s="1"/>
  <c r="O138" i="1"/>
  <c r="U138" i="1" s="1"/>
  <c r="O132" i="1"/>
  <c r="U132" i="1" s="1"/>
  <c r="N131" i="1"/>
  <c r="T131" i="1" s="1"/>
  <c r="O133" i="1"/>
  <c r="U133" i="1" s="1"/>
  <c r="O134" i="1"/>
  <c r="U134" i="1" s="1"/>
  <c r="N134" i="1"/>
  <c r="T134" i="1" s="1"/>
  <c r="N135" i="1"/>
  <c r="T135" i="1" s="1"/>
  <c r="O135" i="1"/>
  <c r="U135" i="1" s="1"/>
  <c r="O103" i="1"/>
  <c r="U103" i="1" s="1"/>
  <c r="N104" i="1"/>
  <c r="T104" i="1" s="1"/>
  <c r="O105" i="1"/>
  <c r="U105" i="1" s="1"/>
  <c r="N106" i="1"/>
  <c r="T106" i="1" s="1"/>
  <c r="O107" i="1"/>
  <c r="U107" i="1" s="1"/>
  <c r="O108" i="1"/>
  <c r="U108" i="1" s="1"/>
  <c r="O109" i="1"/>
  <c r="U109" i="1" s="1"/>
  <c r="N110" i="1"/>
  <c r="T110" i="1" s="1"/>
  <c r="O111" i="1"/>
  <c r="U111" i="1" s="1"/>
  <c r="O112" i="1"/>
  <c r="U112" i="1" s="1"/>
  <c r="O110" i="1"/>
  <c r="U110" i="1" s="1"/>
  <c r="O89" i="1"/>
  <c r="U89" i="1" s="1"/>
  <c r="O90" i="1"/>
  <c r="U90" i="1" s="1"/>
  <c r="O91" i="1"/>
  <c r="U91" i="1" s="1"/>
  <c r="N92" i="1"/>
  <c r="T92" i="1" s="1"/>
  <c r="O93" i="1"/>
  <c r="U93" i="1" s="1"/>
  <c r="O94" i="1"/>
  <c r="U94" i="1" s="1"/>
  <c r="O95" i="1"/>
  <c r="U95" i="1" s="1"/>
  <c r="N96" i="1"/>
  <c r="T96" i="1" s="1"/>
  <c r="O97" i="1"/>
  <c r="U97" i="1" s="1"/>
  <c r="O98" i="1"/>
  <c r="U98" i="1" s="1"/>
  <c r="O75" i="1"/>
  <c r="U75" i="1" s="1"/>
  <c r="O76" i="1"/>
  <c r="U76" i="1" s="1"/>
  <c r="N77" i="1"/>
  <c r="T77" i="1" s="1"/>
  <c r="N78" i="1"/>
  <c r="T78" i="1" s="1"/>
  <c r="O79" i="1"/>
  <c r="U79" i="1" s="1"/>
  <c r="O80" i="1"/>
  <c r="U80" i="1" s="1"/>
  <c r="N81" i="1"/>
  <c r="T81" i="1" s="1"/>
  <c r="N82" i="1"/>
  <c r="T82" i="1" s="1"/>
  <c r="O83" i="1"/>
  <c r="U83" i="1" s="1"/>
  <c r="O84" i="1"/>
  <c r="U84" i="1" s="1"/>
  <c r="O78" i="1"/>
  <c r="U78" i="1" s="1"/>
  <c r="O82" i="1"/>
  <c r="U82" i="1" s="1"/>
  <c r="O61" i="1"/>
  <c r="U61" i="1" s="1"/>
  <c r="O62" i="1"/>
  <c r="U62" i="1" s="1"/>
  <c r="O63" i="1"/>
  <c r="U63" i="1" s="1"/>
  <c r="N63" i="1"/>
  <c r="T63" i="1" s="1"/>
  <c r="N64" i="1"/>
  <c r="T64" i="1" s="1"/>
  <c r="N65" i="1"/>
  <c r="T65" i="1" s="1"/>
  <c r="O66" i="1"/>
  <c r="U66" i="1" s="1"/>
  <c r="O67" i="1"/>
  <c r="U67" i="1" s="1"/>
  <c r="N68" i="1"/>
  <c r="T68" i="1" s="1"/>
  <c r="N69" i="1"/>
  <c r="T69" i="1" s="1"/>
  <c r="O70" i="1"/>
  <c r="U70" i="1" s="1"/>
  <c r="O65" i="1"/>
  <c r="U65" i="1" s="1"/>
  <c r="O69" i="1"/>
  <c r="U69" i="1" s="1"/>
  <c r="O54" i="1"/>
  <c r="U54" i="1" s="1"/>
  <c r="O47" i="1"/>
  <c r="U47" i="1" s="1"/>
  <c r="N48" i="1"/>
  <c r="T48" i="1" s="1"/>
  <c r="O49" i="1"/>
  <c r="U49" i="1" s="1"/>
  <c r="N50" i="1"/>
  <c r="T50" i="1" s="1"/>
  <c r="O51" i="1"/>
  <c r="U51" i="1" s="1"/>
  <c r="O32" i="1"/>
  <c r="U32" i="1" s="1"/>
  <c r="N33" i="1"/>
  <c r="T33" i="1" s="1"/>
  <c r="N34" i="1"/>
  <c r="T34" i="1" s="1"/>
  <c r="T35" i="1"/>
  <c r="O36" i="1"/>
  <c r="U36" i="1" s="1"/>
  <c r="O37" i="1"/>
  <c r="U37" i="1" s="1"/>
  <c r="O38" i="1"/>
  <c r="U38" i="1" s="1"/>
  <c r="N39" i="1"/>
  <c r="T39" i="1" s="1"/>
  <c r="O40" i="1"/>
  <c r="U40" i="1" s="1"/>
  <c r="O41" i="1"/>
  <c r="U41" i="1" s="1"/>
  <c r="O131" i="1"/>
  <c r="U131" i="1" s="1"/>
  <c r="N133" i="1"/>
  <c r="T133" i="1" s="1"/>
  <c r="N132" i="1"/>
  <c r="T132" i="1" s="1"/>
  <c r="N136" i="1"/>
  <c r="T136" i="1" s="1"/>
  <c r="O137" i="1"/>
  <c r="U137" i="1" s="1"/>
  <c r="N140" i="1"/>
  <c r="T140" i="1" s="1"/>
  <c r="N139" i="1"/>
  <c r="T139" i="1" s="1"/>
  <c r="N119" i="1"/>
  <c r="T119" i="1" s="1"/>
  <c r="O120" i="1"/>
  <c r="U120" i="1" s="1"/>
  <c r="N123" i="1"/>
  <c r="T123" i="1" s="1"/>
  <c r="O124" i="1"/>
  <c r="U124" i="1" s="1"/>
  <c r="N118" i="1"/>
  <c r="T118" i="1" s="1"/>
  <c r="N122" i="1"/>
  <c r="T122" i="1" s="1"/>
  <c r="N126" i="1"/>
  <c r="T126" i="1" s="1"/>
  <c r="N117" i="1"/>
  <c r="T117" i="1" s="1"/>
  <c r="N121" i="1"/>
  <c r="T121" i="1" s="1"/>
  <c r="N125" i="1"/>
  <c r="T125" i="1" s="1"/>
  <c r="N109" i="1"/>
  <c r="T109" i="1" s="1"/>
  <c r="N108" i="1"/>
  <c r="T108" i="1" s="1"/>
  <c r="N112" i="1"/>
  <c r="T112" i="1" s="1"/>
  <c r="N103" i="1"/>
  <c r="T103" i="1" s="1"/>
  <c r="O104" i="1"/>
  <c r="U104" i="1" s="1"/>
  <c r="N107" i="1"/>
  <c r="T107" i="1" s="1"/>
  <c r="N111" i="1"/>
  <c r="T111" i="1" s="1"/>
  <c r="N105" i="1"/>
  <c r="T105" i="1" s="1"/>
  <c r="O106" i="1"/>
  <c r="U106" i="1" s="1"/>
  <c r="N91" i="1"/>
  <c r="T91" i="1" s="1"/>
  <c r="O92" i="1"/>
  <c r="U92" i="1" s="1"/>
  <c r="N95" i="1"/>
  <c r="T95" i="1" s="1"/>
  <c r="O96" i="1"/>
  <c r="U96" i="1" s="1"/>
  <c r="N90" i="1"/>
  <c r="T90" i="1" s="1"/>
  <c r="N94" i="1"/>
  <c r="T94" i="1" s="1"/>
  <c r="N98" i="1"/>
  <c r="T98" i="1" s="1"/>
  <c r="N89" i="1"/>
  <c r="T89" i="1" s="1"/>
  <c r="N93" i="1"/>
  <c r="T93" i="1" s="1"/>
  <c r="N97" i="1"/>
  <c r="T97" i="1" s="1"/>
  <c r="N76" i="1"/>
  <c r="T76" i="1" s="1"/>
  <c r="O77" i="1"/>
  <c r="U77" i="1" s="1"/>
  <c r="N80" i="1"/>
  <c r="T80" i="1" s="1"/>
  <c r="O81" i="1"/>
  <c r="U81" i="1" s="1"/>
  <c r="N84" i="1"/>
  <c r="T84" i="1" s="1"/>
  <c r="N75" i="1"/>
  <c r="T75" i="1" s="1"/>
  <c r="N79" i="1"/>
  <c r="T79" i="1" s="1"/>
  <c r="O64" i="1"/>
  <c r="U64" i="1" s="1"/>
  <c r="N67" i="1"/>
  <c r="T67" i="1" s="1"/>
  <c r="O68" i="1"/>
  <c r="U68" i="1" s="1"/>
  <c r="N62" i="1"/>
  <c r="T62" i="1" s="1"/>
  <c r="N66" i="1"/>
  <c r="T66" i="1" s="1"/>
  <c r="N70" i="1"/>
  <c r="T70" i="1" s="1"/>
  <c r="O50" i="1"/>
  <c r="U50" i="1" s="1"/>
  <c r="N56" i="1"/>
  <c r="T56" i="1" s="1"/>
  <c r="N47" i="1"/>
  <c r="T47" i="1" s="1"/>
  <c r="O48" i="1"/>
  <c r="U48" i="1" s="1"/>
  <c r="N51" i="1"/>
  <c r="T51" i="1" s="1"/>
  <c r="O52" i="1"/>
  <c r="U52" i="1" s="1"/>
  <c r="N55" i="1"/>
  <c r="T55" i="1" s="1"/>
  <c r="N49" i="1"/>
  <c r="T49" i="1" s="1"/>
  <c r="N53" i="1"/>
  <c r="T53" i="1" s="1"/>
  <c r="O35" i="1"/>
  <c r="U35" i="1" s="1"/>
  <c r="O34" i="1"/>
  <c r="U34" i="1" s="1"/>
  <c r="N37" i="1"/>
  <c r="T37" i="1" s="1"/>
  <c r="N41" i="1"/>
  <c r="T41" i="1" s="1"/>
  <c r="N38" i="1"/>
  <c r="T38" i="1" s="1"/>
  <c r="N32" i="1"/>
  <c r="T32" i="1" s="1"/>
  <c r="O33" i="1"/>
  <c r="U33" i="1" s="1"/>
  <c r="N36" i="1"/>
  <c r="T36" i="1" s="1"/>
  <c r="N40" i="1"/>
  <c r="T40" i="1" s="1"/>
  <c r="O132" i="4"/>
  <c r="U132" i="4" s="1"/>
  <c r="N135" i="4"/>
  <c r="T135" i="4" s="1"/>
  <c r="O136" i="4"/>
  <c r="U136" i="4" s="1"/>
  <c r="N133" i="4"/>
  <c r="O134" i="4"/>
  <c r="U134" i="4" s="1"/>
  <c r="N120" i="4"/>
  <c r="T120" i="4" s="1"/>
  <c r="O121" i="4"/>
  <c r="U121" i="4" s="1"/>
  <c r="N118" i="4"/>
  <c r="T118" i="4" s="1"/>
  <c r="O119" i="4"/>
  <c r="U119" i="4" s="1"/>
  <c r="N122" i="4"/>
  <c r="T122" i="4" s="1"/>
  <c r="N106" i="4"/>
  <c r="T106" i="4" s="1"/>
  <c r="O107" i="4"/>
  <c r="U107" i="4" s="1"/>
  <c r="N105" i="4"/>
  <c r="T105" i="4" s="1"/>
  <c r="N90" i="4"/>
  <c r="T90" i="4" s="1"/>
  <c r="O91" i="4"/>
  <c r="U91" i="4" s="1"/>
  <c r="N94" i="4"/>
  <c r="T94" i="4" s="1"/>
  <c r="N92" i="4"/>
  <c r="T92" i="4" s="1"/>
  <c r="O93" i="4"/>
  <c r="U93" i="4" s="1"/>
  <c r="N78" i="4"/>
  <c r="T78" i="4" s="1"/>
  <c r="O79" i="4"/>
  <c r="U79" i="4" s="1"/>
  <c r="N77" i="4"/>
  <c r="T77" i="4" s="1"/>
  <c r="N76" i="4"/>
  <c r="T76" i="4" s="1"/>
  <c r="N80" i="4"/>
  <c r="T80" i="4" s="1"/>
  <c r="N64" i="4"/>
  <c r="N63" i="4"/>
  <c r="T63" i="4" s="1"/>
  <c r="N62" i="4"/>
  <c r="T62" i="4" s="1"/>
  <c r="N66" i="4"/>
  <c r="T66" i="4" s="1"/>
  <c r="N50" i="4"/>
  <c r="T50" i="4" s="1"/>
  <c r="O51" i="4"/>
  <c r="U51" i="4" s="1"/>
  <c r="N49" i="4"/>
  <c r="T49" i="4" s="1"/>
  <c r="N48" i="4"/>
  <c r="T48" i="4" s="1"/>
  <c r="N52" i="4"/>
  <c r="T52" i="4" s="1"/>
  <c r="U36" i="4"/>
  <c r="T34" i="4"/>
  <c r="U35" i="4"/>
</calcChain>
</file>

<file path=xl/sharedStrings.xml><?xml version="1.0" encoding="utf-8"?>
<sst xmlns="http://schemas.openxmlformats.org/spreadsheetml/2006/main" count="1198" uniqueCount="67">
  <si>
    <t>teta 1</t>
  </si>
  <si>
    <t>teta 2</t>
  </si>
  <si>
    <t>teta 3</t>
  </si>
  <si>
    <t>teta 4</t>
  </si>
  <si>
    <t>teta 5</t>
  </si>
  <si>
    <t>teta 6</t>
  </si>
  <si>
    <t>posisi 1</t>
  </si>
  <si>
    <t>posisi 2</t>
  </si>
  <si>
    <t>posisi 3</t>
  </si>
  <si>
    <t>posisi 4</t>
  </si>
  <si>
    <t>posisi 5</t>
  </si>
  <si>
    <t>posisi 6</t>
  </si>
  <si>
    <t>posisi 7</t>
  </si>
  <si>
    <t>posisi 8</t>
  </si>
  <si>
    <t>posisi 10</t>
  </si>
  <si>
    <t>posisi 9</t>
  </si>
  <si>
    <t>X</t>
  </si>
  <si>
    <t>Y</t>
  </si>
  <si>
    <t>Z</t>
  </si>
  <si>
    <t>FORWARD KINEMATIC</t>
  </si>
  <si>
    <t>NO</t>
  </si>
  <si>
    <t>Lebar Pulsa (ms)</t>
  </si>
  <si>
    <t>Sudut Terukur</t>
  </si>
  <si>
    <t>Tower Pro</t>
  </si>
  <si>
    <t>MG995</t>
  </si>
  <si>
    <t>RDS3115</t>
  </si>
  <si>
    <t>RDS3135</t>
  </si>
  <si>
    <t>posisi aman</t>
  </si>
  <si>
    <t>045110060080090080 posisi aman 1</t>
  </si>
  <si>
    <t>020110090160090080 posisi aman 2</t>
  </si>
  <si>
    <t>070100050120090110 posisi aman 3</t>
  </si>
  <si>
    <t>055070034145090110 posisi aman 4</t>
  </si>
  <si>
    <t>090090053140090120 posisi aman 5</t>
  </si>
  <si>
    <t>090070030150090045 posisi aman 6</t>
  </si>
  <si>
    <t>130090045100090120 posisi aman 7</t>
  </si>
  <si>
    <t>160080030120090120 posisi aman 8</t>
  </si>
  <si>
    <t>145100060090090050 posisi aman 9</t>
  </si>
  <si>
    <t>170090045090090060 posisi aman 10</t>
  </si>
  <si>
    <t>INPUT SISTEM</t>
  </si>
  <si>
    <t>PERHITUNGAN FORWARD KINEMATICS</t>
  </si>
  <si>
    <t>INPUT SISTEM IDEAL</t>
  </si>
  <si>
    <t>ERROR UKUR DAN HITUNG</t>
  </si>
  <si>
    <t>POSISI IDEAL</t>
  </si>
  <si>
    <t>TES-1</t>
  </si>
  <si>
    <t>PERCOBAAN 1</t>
  </si>
  <si>
    <t>PERCOBAAN 2</t>
  </si>
  <si>
    <t>PERCOBAAN 3</t>
  </si>
  <si>
    <t>PERCOBAAN 4</t>
  </si>
  <si>
    <t>PERCOBAAN 5</t>
  </si>
  <si>
    <t>PERCOBAAN 6</t>
  </si>
  <si>
    <t>PERCOBAAN 7</t>
  </si>
  <si>
    <t>PERCOBAAN 8</t>
  </si>
  <si>
    <t>PEERCOBAAN 9</t>
  </si>
  <si>
    <t>PERCOBAAN 10</t>
  </si>
  <si>
    <t>Tabel 4.6 Pengujian Sinyal PWM</t>
  </si>
  <si>
    <t>Nilai Servo</t>
  </si>
  <si>
    <t>Terhitung</t>
  </si>
  <si>
    <t>Terukur</t>
  </si>
  <si>
    <t>Error</t>
  </si>
  <si>
    <t>Lebar Pulsa</t>
  </si>
  <si>
    <t>(ms)</t>
  </si>
  <si>
    <t>Duty Cycle (%)</t>
  </si>
  <si>
    <t>0,02</t>
  </si>
  <si>
    <t>Rata-rata Error</t>
  </si>
  <si>
    <t>0,007</t>
  </si>
  <si>
    <t xml:space="preserve"> </t>
  </si>
  <si>
    <t>11,5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</si>
</sst>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Calibri"/>
      <family val="2"/>
      <scheme val="minor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4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Nilai X Percobaan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x"/>
            <c:size val="13"/>
            <c:spPr>
              <a:noFill/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'FKin - Ambil'!$AE$3:$AE$7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'FKin - Ambil'!$AF$3:$AF$7</c:f>
              <c:numCache>
                <c:formatCode>General</c:formatCode>
                <c:ptCount val="5"/>
                <c:pt idx="0">
                  <c:v>15.95449856456468</c:v>
                </c:pt>
                <c:pt idx="1">
                  <c:v>17.378885404706281</c:v>
                </c:pt>
                <c:pt idx="2">
                  <c:v>22.563068250869446</c:v>
                </c:pt>
                <c:pt idx="3">
                  <c:v>18.302248860861777</c:v>
                </c:pt>
                <c:pt idx="4">
                  <c:v>15.95449856456468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18-4017-AABE-F51488291948}"/>
            </c:ext>
          </c:extLst>
        </c:ser>
        <c:ser>
          <c:idx val="1"/>
          <c:order val="1"/>
          <c:tx>
            <c:v>Nilai Y Percobaan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diamond"/>
            <c:size val="13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'FKin - Ambil'!$AE$3:$AE$7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'FKin - Ambil'!$AG$3:$AG$7</c:f>
              <c:numCache>
                <c:formatCode>General</c:formatCode>
                <c:ptCount val="5"/>
                <c:pt idx="0">
                  <c:v>-27.63400212311074</c:v>
                </c:pt>
                <c:pt idx="1">
                  <c:v>-26.761136744855822</c:v>
                </c:pt>
                <c:pt idx="2">
                  <c:v>-22.563068250869442</c:v>
                </c:pt>
                <c:pt idx="3">
                  <c:v>-26.138320229537882</c:v>
                </c:pt>
                <c:pt idx="4">
                  <c:v>-27.63400212311074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18-4017-AABE-F51488291948}"/>
            </c:ext>
          </c:extLst>
        </c:ser>
        <c:ser>
          <c:idx val="2"/>
          <c:order val="2"/>
          <c:tx>
            <c:v>Nilai Z Percobaan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13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'FKin - Ambil'!$AE$3:$AE$7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'FKin - Ambil'!$AH$3:$AH$7</c:f>
              <c:numCache>
                <c:formatCode>General</c:formatCode>
                <c:ptCount val="5"/>
                <c:pt idx="0">
                  <c:v>13.629606451497255</c:v>
                </c:pt>
                <c:pt idx="1">
                  <c:v>13.629606451497255</c:v>
                </c:pt>
                <c:pt idx="2">
                  <c:v>13.629606451497255</c:v>
                </c:pt>
                <c:pt idx="3">
                  <c:v>13.629606451497255</c:v>
                </c:pt>
                <c:pt idx="4">
                  <c:v>13.629606451497255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18-4017-AABE-F51488291948}"/>
            </c:ext>
          </c:extLst>
        </c:ser>
        <c:ser>
          <c:idx val="3"/>
          <c:order val="3"/>
          <c:tx>
            <c:v>Nilai X Ideal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x"/>
            <c:size val="13"/>
            <c:spPr>
              <a:noFill/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'FKin - Ambil'!$AE$3:$AE$7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'FKin - Ambil'!$AI$3:$AI$7</c:f>
              <c:numCache>
                <c:formatCode>General</c:formatCode>
                <c:ptCount val="5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518-4017-AABE-F51488291948}"/>
            </c:ext>
          </c:extLst>
        </c:ser>
        <c:ser>
          <c:idx val="4"/>
          <c:order val="4"/>
          <c:tx>
            <c:v>Nilai Y Ideal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diamond"/>
            <c:size val="13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'FKin - Ambil'!$AE$3:$AE$7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'FKin - Ambil'!$AJ$3:$AJ$7</c:f>
              <c:numCache>
                <c:formatCode>General</c:formatCode>
                <c:ptCount val="5"/>
                <c:pt idx="0">
                  <c:v>-23.5</c:v>
                </c:pt>
                <c:pt idx="1">
                  <c:v>-23.5</c:v>
                </c:pt>
                <c:pt idx="2">
                  <c:v>-23.5</c:v>
                </c:pt>
                <c:pt idx="3">
                  <c:v>-23.5</c:v>
                </c:pt>
                <c:pt idx="4">
                  <c:v>-23.5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518-4017-AABE-F51488291948}"/>
            </c:ext>
          </c:extLst>
        </c:ser>
        <c:ser>
          <c:idx val="5"/>
          <c:order val="5"/>
          <c:tx>
            <c:v>Nilai Z Ideal 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triangle"/>
            <c:size val="13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'FKin - Ambil'!$AK$3:$AK$7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518-4017-AABE-F514882919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7332799"/>
        <c:axId val="98731663"/>
      </c:lineChart>
      <c:catAx>
        <c:axId val="210733279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Pengujian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731663"/>
        <c:crosses val="autoZero"/>
        <c:auto val="1"/>
        <c:lblAlgn val="ctr"/>
        <c:lblOffset val="100"/>
        <c:noMultiLvlLbl val="0"/>
      </c:catAx>
      <c:valAx>
        <c:axId val="98731663"/>
        <c:scaling>
          <c:orientation val="minMax"/>
          <c:min val="-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Nilai (cm)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7332799"/>
        <c:crosses val="autoZero"/>
        <c:crossBetween val="between"/>
        <c:minorUnit val="5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Nilai X Percobaan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x"/>
            <c:size val="13"/>
            <c:spPr>
              <a:noFill/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'FKin - Ambil'!$AE$3:$AE$7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'FKin - Ambil'!$AF$16:$AF$20</c:f>
              <c:numCache>
                <c:formatCode>General</c:formatCode>
                <c:ptCount val="5"/>
                <c:pt idx="0">
                  <c:v>4.7687549375656637</c:v>
                </c:pt>
                <c:pt idx="1">
                  <c:v>7.107731367247891</c:v>
                </c:pt>
                <c:pt idx="2">
                  <c:v>7.107731367247891</c:v>
                </c:pt>
                <c:pt idx="3">
                  <c:v>7.107731367247891</c:v>
                </c:pt>
                <c:pt idx="4">
                  <c:v>7.107731367247891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E1-4B9F-9482-36D318AF13E0}"/>
            </c:ext>
          </c:extLst>
        </c:ser>
        <c:ser>
          <c:idx val="1"/>
          <c:order val="1"/>
          <c:tx>
            <c:v>Nilai Y Percobaan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diamond"/>
            <c:size val="13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'FKin - Ambil'!$AE$3:$AE$7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'FKin - Ambil'!$AG$16:$AG$20</c:f>
              <c:numCache>
                <c:formatCode>General</c:formatCode>
                <c:ptCount val="5"/>
                <c:pt idx="0">
                  <c:v>-27.044953179628322</c:v>
                </c:pt>
                <c:pt idx="1">
                  <c:v>-26.526414589120137</c:v>
                </c:pt>
                <c:pt idx="2">
                  <c:v>-26.526414589120137</c:v>
                </c:pt>
                <c:pt idx="3">
                  <c:v>-26.526414589120137</c:v>
                </c:pt>
                <c:pt idx="4">
                  <c:v>-26.526414589120137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E1-4B9F-9482-36D318AF13E0}"/>
            </c:ext>
          </c:extLst>
        </c:ser>
        <c:ser>
          <c:idx val="2"/>
          <c:order val="2"/>
          <c:tx>
            <c:v>Nilai Z Percobaan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13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'FKin - Ambil'!$AE$3:$AE$7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'FKin - Ambil'!$AH$16:$AH$20</c:f>
              <c:numCache>
                <c:formatCode>General</c:formatCode>
                <c:ptCount val="5"/>
                <c:pt idx="0">
                  <c:v>9.3940044401721003</c:v>
                </c:pt>
                <c:pt idx="1">
                  <c:v>9.3940044401721003</c:v>
                </c:pt>
                <c:pt idx="2">
                  <c:v>9.3940044401721003</c:v>
                </c:pt>
                <c:pt idx="3">
                  <c:v>9.3940044401721003</c:v>
                </c:pt>
                <c:pt idx="4">
                  <c:v>9.3940044401721003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E1-4B9F-9482-36D318AF13E0}"/>
            </c:ext>
          </c:extLst>
        </c:ser>
        <c:ser>
          <c:idx val="3"/>
          <c:order val="3"/>
          <c:tx>
            <c:v>Nilai X Ideal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x"/>
            <c:size val="13"/>
            <c:spPr>
              <a:noFill/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'FKin - Ambil'!$AE$3:$AE$7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'FKin - Ambil'!$AI$16:$AI$20</c:f>
              <c:numCache>
                <c:formatCode>General</c:formatCode>
                <c:ptCount val="5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E1-4B9F-9482-36D318AF13E0}"/>
            </c:ext>
          </c:extLst>
        </c:ser>
        <c:ser>
          <c:idx val="4"/>
          <c:order val="4"/>
          <c:tx>
            <c:v>Nilai Y Ideal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diamond"/>
            <c:size val="13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'FKin - Ambil'!$AE$3:$AE$7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'FKin - Ambil'!$AJ$16:$AJ$20</c:f>
              <c:numCache>
                <c:formatCode>General</c:formatCode>
                <c:ptCount val="5"/>
                <c:pt idx="0">
                  <c:v>-23.5</c:v>
                </c:pt>
                <c:pt idx="1">
                  <c:v>-23.5</c:v>
                </c:pt>
                <c:pt idx="2">
                  <c:v>-23.5</c:v>
                </c:pt>
                <c:pt idx="3">
                  <c:v>-23.5</c:v>
                </c:pt>
                <c:pt idx="4">
                  <c:v>-23.5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E1-4B9F-9482-36D318AF13E0}"/>
            </c:ext>
          </c:extLst>
        </c:ser>
        <c:ser>
          <c:idx val="5"/>
          <c:order val="5"/>
          <c:tx>
            <c:v>Nilai Z Ideal 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triangle"/>
            <c:size val="13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'FKin - Ambil'!$AK$16:$AK$20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EE1-4B9F-9482-36D318AF13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7332799"/>
        <c:axId val="98731663"/>
      </c:lineChart>
      <c:catAx>
        <c:axId val="210733279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Pengujian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731663"/>
        <c:crosses val="autoZero"/>
        <c:auto val="1"/>
        <c:lblAlgn val="ctr"/>
        <c:lblOffset val="100"/>
        <c:noMultiLvlLbl val="0"/>
      </c:catAx>
      <c:valAx>
        <c:axId val="98731663"/>
        <c:scaling>
          <c:orientation val="minMax"/>
          <c:max val="10"/>
          <c:min val="-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Nilai (cm)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7332799"/>
        <c:crosses val="autoZero"/>
        <c:crossBetween val="between"/>
        <c:majorUnit val="10"/>
        <c:minorUnit val="5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Nilai X Percobaan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x"/>
            <c:size val="13"/>
            <c:spPr>
              <a:noFill/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'FKin - Ambil'!$AE$3:$AE$7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'FKin - Ambil'!$AF$31:$AF$35</c:f>
              <c:numCache>
                <c:formatCode>General</c:formatCode>
                <c:ptCount val="5"/>
                <c:pt idx="0">
                  <c:v>21.769257636238052</c:v>
                </c:pt>
                <c:pt idx="1">
                  <c:v>26.703947720671611</c:v>
                </c:pt>
                <c:pt idx="2">
                  <c:v>23.278456042019119</c:v>
                </c:pt>
                <c:pt idx="3">
                  <c:v>22.393490703419278</c:v>
                </c:pt>
                <c:pt idx="4">
                  <c:v>22.695422350276935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E2-49C2-AC9B-9913A33AF272}"/>
            </c:ext>
          </c:extLst>
        </c:ser>
        <c:ser>
          <c:idx val="1"/>
          <c:order val="1"/>
          <c:tx>
            <c:v>Nilai Y Percobaan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diamond"/>
            <c:size val="13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'FKin - Ambil'!$AE$3:$AE$7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'FKin - Ambil'!$AG$31:$AG$35</c:f>
              <c:numCache>
                <c:formatCode>General</c:formatCode>
                <c:ptCount val="5"/>
                <c:pt idx="0">
                  <c:v>-18.266576053570535</c:v>
                </c:pt>
                <c:pt idx="1">
                  <c:v>-9.719442107725266</c:v>
                </c:pt>
                <c:pt idx="2">
                  <c:v>-16.29975039850515</c:v>
                </c:pt>
                <c:pt idx="3">
                  <c:v>-17.495712413893287</c:v>
                </c:pt>
                <c:pt idx="4">
                  <c:v>-17.10222743084466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E2-49C2-AC9B-9913A33AF272}"/>
            </c:ext>
          </c:extLst>
        </c:ser>
        <c:ser>
          <c:idx val="2"/>
          <c:order val="2"/>
          <c:tx>
            <c:v>Nilai Z Percobaan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13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'FKin - Ambil'!$AE$3:$AE$7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'FKin - Ambil'!$AH$31:$AH$35</c:f>
              <c:numCache>
                <c:formatCode>General</c:formatCode>
                <c:ptCount val="5"/>
                <c:pt idx="0">
                  <c:v>10.006026222081559</c:v>
                </c:pt>
                <c:pt idx="1">
                  <c:v>10.006026222081559</c:v>
                </c:pt>
                <c:pt idx="2">
                  <c:v>10.006026222081559</c:v>
                </c:pt>
                <c:pt idx="3">
                  <c:v>10.006026222081559</c:v>
                </c:pt>
                <c:pt idx="4">
                  <c:v>10.006026222081559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E2-49C2-AC9B-9913A33AF272}"/>
            </c:ext>
          </c:extLst>
        </c:ser>
        <c:ser>
          <c:idx val="3"/>
          <c:order val="3"/>
          <c:tx>
            <c:v>Nilai X Ideal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x"/>
            <c:size val="13"/>
            <c:spPr>
              <a:noFill/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'FKin - Ambil'!$AE$3:$AE$7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'FKin - Ambil'!$AI$31:$AI$35</c:f>
              <c:numCache>
                <c:formatCode>General</c:formatCode>
                <c:ptCount val="5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1E2-49C2-AC9B-9913A33AF272}"/>
            </c:ext>
          </c:extLst>
        </c:ser>
        <c:ser>
          <c:idx val="4"/>
          <c:order val="4"/>
          <c:tx>
            <c:v>Nilai Y Ideal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diamond"/>
            <c:size val="13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'FKin - Ambil'!$AE$3:$AE$7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'FKin - Ambil'!$AJ$31:$AJ$35</c:f>
              <c:numCache>
                <c:formatCode>General</c:formatCode>
                <c:ptCount val="5"/>
                <c:pt idx="0">
                  <c:v>-11.5</c:v>
                </c:pt>
                <c:pt idx="1">
                  <c:v>-11.5</c:v>
                </c:pt>
                <c:pt idx="2">
                  <c:v>-11.5</c:v>
                </c:pt>
                <c:pt idx="3">
                  <c:v>-11.5</c:v>
                </c:pt>
                <c:pt idx="4">
                  <c:v>-11.5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1E2-49C2-AC9B-9913A33AF272}"/>
            </c:ext>
          </c:extLst>
        </c:ser>
        <c:ser>
          <c:idx val="5"/>
          <c:order val="5"/>
          <c:tx>
            <c:v>Nilai Z Ideal 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triangle"/>
            <c:size val="13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'FKin - Ambil'!$AK$31:$AK$35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1E2-49C2-AC9B-9913A33AF2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7332799"/>
        <c:axId val="98731663"/>
      </c:lineChart>
      <c:catAx>
        <c:axId val="210733279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Pengujian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731663"/>
        <c:crosses val="autoZero"/>
        <c:auto val="1"/>
        <c:lblAlgn val="ctr"/>
        <c:lblOffset val="100"/>
        <c:noMultiLvlLbl val="0"/>
      </c:catAx>
      <c:valAx>
        <c:axId val="98731663"/>
        <c:scaling>
          <c:orientation val="minMax"/>
          <c:max val="30"/>
          <c:min val="-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Nilai (cm)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7332799"/>
        <c:crosses val="autoZero"/>
        <c:crossBetween val="between"/>
        <c:majorUnit val="10"/>
        <c:minorUnit val="5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Nilai X Percobaan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x"/>
            <c:size val="13"/>
            <c:spPr>
              <a:noFill/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'FKin - Ambil'!$AE$3:$AE$7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'FKin - Ambil'!$AF$45:$AF$49</c:f>
              <c:numCache>
                <c:formatCode>General</c:formatCode>
                <c:ptCount val="5"/>
                <c:pt idx="0">
                  <c:v>12.380739543438207</c:v>
                </c:pt>
                <c:pt idx="1">
                  <c:v>10.176533728529551</c:v>
                </c:pt>
                <c:pt idx="2">
                  <c:v>9.9398555849910633</c:v>
                </c:pt>
                <c:pt idx="3">
                  <c:v>12.567871672685589</c:v>
                </c:pt>
                <c:pt idx="4">
                  <c:v>11.940058652576807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DF-4618-9EF2-023562E9D093}"/>
            </c:ext>
          </c:extLst>
        </c:ser>
        <c:ser>
          <c:idx val="1"/>
          <c:order val="1"/>
          <c:tx>
            <c:v>Nilai Y Percobaan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diamond"/>
            <c:size val="13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'FKin - Ambil'!$AE$3:$AE$7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'FKin - Ambil'!$AG$45:$AG$49</c:f>
              <c:numCache>
                <c:formatCode>General</c:formatCode>
                <c:ptCount val="5"/>
                <c:pt idx="0">
                  <c:v>-17.681528500954549</c:v>
                </c:pt>
                <c:pt idx="1">
                  <c:v>-14.533596359943374</c:v>
                </c:pt>
                <c:pt idx="2">
                  <c:v>-14.195584941009461</c:v>
                </c:pt>
                <c:pt idx="3">
                  <c:v>-17.948780878336606</c:v>
                </c:pt>
                <c:pt idx="4">
                  <c:v>-17.052170965061503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DF-4618-9EF2-023562E9D093}"/>
            </c:ext>
          </c:extLst>
        </c:ser>
        <c:ser>
          <c:idx val="2"/>
          <c:order val="2"/>
          <c:tx>
            <c:v>Nilai Z Percobaan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13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'FKin - Ambil'!$AE$3:$AE$7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'FKin - Ambil'!$AH$45:$AH$49</c:f>
              <c:numCache>
                <c:formatCode>General</c:formatCode>
                <c:ptCount val="5"/>
                <c:pt idx="0">
                  <c:v>4.7035334282734684</c:v>
                </c:pt>
                <c:pt idx="1">
                  <c:v>4.0776140335547701</c:v>
                </c:pt>
                <c:pt idx="2">
                  <c:v>3.1644623869566537</c:v>
                </c:pt>
                <c:pt idx="3">
                  <c:v>5.8372941789544956</c:v>
                </c:pt>
                <c:pt idx="4">
                  <c:v>4.9024528211598941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DF-4618-9EF2-023562E9D093}"/>
            </c:ext>
          </c:extLst>
        </c:ser>
        <c:ser>
          <c:idx val="3"/>
          <c:order val="3"/>
          <c:tx>
            <c:v>Nilai X Ideal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x"/>
            <c:size val="13"/>
            <c:spPr>
              <a:noFill/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'FKin - Ambil'!$AE$3:$AE$7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'FKin - Ambil'!$AI$45:$AI$49</c:f>
              <c:numCache>
                <c:formatCode>General</c:formatCode>
                <c:ptCount val="5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0DF-4618-9EF2-023562E9D093}"/>
            </c:ext>
          </c:extLst>
        </c:ser>
        <c:ser>
          <c:idx val="4"/>
          <c:order val="4"/>
          <c:tx>
            <c:v>Nilai Y Ideal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diamond"/>
            <c:size val="13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'FKin - Ambil'!$AE$3:$AE$7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'FKin - Ambil'!$AJ$45:$AJ$49</c:f>
              <c:numCache>
                <c:formatCode>General</c:formatCode>
                <c:ptCount val="5"/>
                <c:pt idx="0">
                  <c:v>-11.5</c:v>
                </c:pt>
                <c:pt idx="1">
                  <c:v>-11.5</c:v>
                </c:pt>
                <c:pt idx="2">
                  <c:v>-11.5</c:v>
                </c:pt>
                <c:pt idx="3">
                  <c:v>-11.5</c:v>
                </c:pt>
                <c:pt idx="4">
                  <c:v>-11.5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0DF-4618-9EF2-023562E9D093}"/>
            </c:ext>
          </c:extLst>
        </c:ser>
        <c:ser>
          <c:idx val="5"/>
          <c:order val="5"/>
          <c:tx>
            <c:v>Nilai Z Ideal 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triangle"/>
            <c:size val="13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'FKin - Ambil'!$AK$45:$AK$49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0DF-4618-9EF2-023562E9D0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7332799"/>
        <c:axId val="98731663"/>
      </c:lineChart>
      <c:catAx>
        <c:axId val="210733279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Pengujian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731663"/>
        <c:crosses val="autoZero"/>
        <c:auto val="1"/>
        <c:lblAlgn val="ctr"/>
        <c:lblOffset val="100"/>
        <c:noMultiLvlLbl val="0"/>
      </c:catAx>
      <c:valAx>
        <c:axId val="98731663"/>
        <c:scaling>
          <c:orientation val="minMax"/>
          <c:max val="15"/>
          <c:min val="-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Nilai (cm)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7332799"/>
        <c:crosses val="autoZero"/>
        <c:crossBetween val="between"/>
        <c:majorUnit val="10"/>
        <c:minorUnit val="5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Nilai X Percobaan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x"/>
            <c:size val="13"/>
            <c:spPr>
              <a:noFill/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'FKin - Ambil'!$AE$3:$AE$7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'FKin - Ambil'!$AF$59:$AF$63</c:f>
              <c:numCache>
                <c:formatCode>General</c:formatCode>
                <c:ptCount val="5"/>
                <c:pt idx="0">
                  <c:v>25.470400962915729</c:v>
                </c:pt>
                <c:pt idx="1">
                  <c:v>25.470400962915729</c:v>
                </c:pt>
                <c:pt idx="2">
                  <c:v>27.319147804106059</c:v>
                </c:pt>
                <c:pt idx="3">
                  <c:v>26.442872384800832</c:v>
                </c:pt>
                <c:pt idx="4">
                  <c:v>24.677076589440507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DF-492D-BF09-57EF7D797157}"/>
            </c:ext>
          </c:extLst>
        </c:ser>
        <c:ser>
          <c:idx val="1"/>
          <c:order val="1"/>
          <c:tx>
            <c:v>Nilai Y Percobaan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diamond"/>
            <c:size val="13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'FKin - Ambil'!$AE$3:$AE$7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'FKin - Ambil'!$AG$59:$AG$63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DF-492D-BF09-57EF7D797157}"/>
            </c:ext>
          </c:extLst>
        </c:ser>
        <c:ser>
          <c:idx val="2"/>
          <c:order val="2"/>
          <c:tx>
            <c:v>Nilai Z Percobaan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13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'FKin - Ambil'!$AE$3:$AE$7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'FKin - Ambil'!$AH$59:$AH$63</c:f>
              <c:numCache>
                <c:formatCode>General</c:formatCode>
                <c:ptCount val="5"/>
                <c:pt idx="0">
                  <c:v>5.5750355197143318</c:v>
                </c:pt>
                <c:pt idx="1">
                  <c:v>5.5750355197143318</c:v>
                </c:pt>
                <c:pt idx="2">
                  <c:v>7.778286209500104</c:v>
                </c:pt>
                <c:pt idx="3">
                  <c:v>6.6363018494644663</c:v>
                </c:pt>
                <c:pt idx="4">
                  <c:v>4.2721028347186181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DF-492D-BF09-57EF7D797157}"/>
            </c:ext>
          </c:extLst>
        </c:ser>
        <c:ser>
          <c:idx val="3"/>
          <c:order val="3"/>
          <c:tx>
            <c:v>Nilai X Ideal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x"/>
            <c:size val="13"/>
            <c:spPr>
              <a:noFill/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'FKin - Ambil'!$AE$3:$AE$7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'FKin - Ambil'!$AI$59:$AI$63</c:f>
              <c:numCache>
                <c:formatCode>General</c:formatCode>
                <c:ptCount val="5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DF-492D-BF09-57EF7D797157}"/>
            </c:ext>
          </c:extLst>
        </c:ser>
        <c:ser>
          <c:idx val="4"/>
          <c:order val="4"/>
          <c:tx>
            <c:v>Nilai Y Ideal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diamond"/>
            <c:size val="13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'FKin - Ambil'!$AE$3:$AE$7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'FKin - Ambil'!$AJ$59:$AJ$63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DF-492D-BF09-57EF7D797157}"/>
            </c:ext>
          </c:extLst>
        </c:ser>
        <c:ser>
          <c:idx val="5"/>
          <c:order val="5"/>
          <c:tx>
            <c:v>Nilai Z Ideal 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triangle"/>
            <c:size val="13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'FKin - Ambil'!$AK$59:$AK$63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DF-492D-BF09-57EF7D7971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7332799"/>
        <c:axId val="98731663"/>
      </c:lineChart>
      <c:catAx>
        <c:axId val="210733279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Pengujian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731663"/>
        <c:crosses val="autoZero"/>
        <c:auto val="1"/>
        <c:lblAlgn val="ctr"/>
        <c:lblOffset val="100"/>
        <c:noMultiLvlLbl val="0"/>
      </c:catAx>
      <c:valAx>
        <c:axId val="98731663"/>
        <c:scaling>
          <c:orientation val="minMax"/>
          <c:max val="3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Nilai (cm)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7332799"/>
        <c:crosses val="autoZero"/>
        <c:crossBetween val="between"/>
        <c:majorUnit val="10"/>
        <c:minorUnit val="5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Nilai X Percobaan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x"/>
            <c:size val="13"/>
            <c:spPr>
              <a:noFill/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'FKin - Ambil'!$AE$3:$AE$7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'FKin - Ambil'!$AF$73:$AF$77</c:f>
              <c:numCache>
                <c:formatCode>General</c:formatCode>
                <c:ptCount val="5"/>
                <c:pt idx="0">
                  <c:v>14.739450209328947</c:v>
                </c:pt>
                <c:pt idx="1">
                  <c:v>13.366632088647002</c:v>
                </c:pt>
                <c:pt idx="2">
                  <c:v>16.622497489472391</c:v>
                </c:pt>
                <c:pt idx="3">
                  <c:v>12.368511608012639</c:v>
                </c:pt>
                <c:pt idx="4">
                  <c:v>13.802473888115449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E5-4A43-9C40-3E8868CC7337}"/>
            </c:ext>
          </c:extLst>
        </c:ser>
        <c:ser>
          <c:idx val="1"/>
          <c:order val="1"/>
          <c:tx>
            <c:v>Nilai Y Percobaan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diamond"/>
            <c:size val="13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'FKin - Ambil'!$AE$3:$AE$7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'FKin - Ambil'!$AG$73:$AG$77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E5-4A43-9C40-3E8868CC7337}"/>
            </c:ext>
          </c:extLst>
        </c:ser>
        <c:ser>
          <c:idx val="2"/>
          <c:order val="2"/>
          <c:tx>
            <c:v>Nilai Z Percobaan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13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'FKin - Ambil'!$AE$3:$AE$7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'FKin - Ambil'!$AH$73:$AH$77</c:f>
              <c:numCache>
                <c:formatCode>General</c:formatCode>
                <c:ptCount val="5"/>
                <c:pt idx="0">
                  <c:v>4.454969139901344</c:v>
                </c:pt>
                <c:pt idx="1">
                  <c:v>4.0221212490992038</c:v>
                </c:pt>
                <c:pt idx="2">
                  <c:v>1.8383384967691185</c:v>
                </c:pt>
                <c:pt idx="3">
                  <c:v>-0.6110348715993652</c:v>
                </c:pt>
                <c:pt idx="4">
                  <c:v>-0.48557942816658795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E5-4A43-9C40-3E8868CC7337}"/>
            </c:ext>
          </c:extLst>
        </c:ser>
        <c:ser>
          <c:idx val="3"/>
          <c:order val="3"/>
          <c:tx>
            <c:v>Nilai X Ideal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x"/>
            <c:size val="13"/>
            <c:spPr>
              <a:noFill/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'FKin - Ambil'!$AE$3:$AE$7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'FKin - Ambil'!$AI$73:$AI$77</c:f>
              <c:numCache>
                <c:formatCode>General</c:formatCode>
                <c:ptCount val="5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3E5-4A43-9C40-3E8868CC7337}"/>
            </c:ext>
          </c:extLst>
        </c:ser>
        <c:ser>
          <c:idx val="4"/>
          <c:order val="4"/>
          <c:tx>
            <c:v>Nilai Y Ideal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diamond"/>
            <c:size val="13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'FKin - Ambil'!$AE$3:$AE$7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'FKin - Ambil'!$AJ$73:$AJ$77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3E5-4A43-9C40-3E8868CC7337}"/>
            </c:ext>
          </c:extLst>
        </c:ser>
        <c:ser>
          <c:idx val="5"/>
          <c:order val="5"/>
          <c:tx>
            <c:v>Nilai Z Ideal 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triangle"/>
            <c:size val="13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'FKin - Ambil'!$AK$73:$AK$77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3E5-4A43-9C40-3E8868CC73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7332799"/>
        <c:axId val="98731663"/>
      </c:lineChart>
      <c:catAx>
        <c:axId val="210733279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Pengujian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731663"/>
        <c:crosses val="autoZero"/>
        <c:auto val="1"/>
        <c:lblAlgn val="ctr"/>
        <c:lblOffset val="100"/>
        <c:noMultiLvlLbl val="0"/>
      </c:catAx>
      <c:valAx>
        <c:axId val="98731663"/>
        <c:scaling>
          <c:orientation val="minMax"/>
          <c:max val="20"/>
          <c:min val="-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Nilai (cm)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7332799"/>
        <c:crosses val="autoZero"/>
        <c:crossBetween val="between"/>
        <c:majorUnit val="10"/>
        <c:minorUnit val="1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Nilai X Percobaan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x"/>
            <c:size val="13"/>
            <c:spPr>
              <a:noFill/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'FKin - Ambil'!$AE$3:$AE$7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'FKin - Ambil'!$AF$87:$AF$91</c:f>
              <c:numCache>
                <c:formatCode>General</c:formatCode>
                <c:ptCount val="5"/>
                <c:pt idx="0">
                  <c:v>18.484783136269769</c:v>
                </c:pt>
                <c:pt idx="1">
                  <c:v>21.769257636238052</c:v>
                </c:pt>
                <c:pt idx="2">
                  <c:v>20.094382035208067</c:v>
                </c:pt>
                <c:pt idx="3">
                  <c:v>22.02930671097436</c:v>
                </c:pt>
                <c:pt idx="4">
                  <c:v>20.094382035208067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B1-4430-97F8-0116A3B72B6A}"/>
            </c:ext>
          </c:extLst>
        </c:ser>
        <c:ser>
          <c:idx val="1"/>
          <c:order val="1"/>
          <c:tx>
            <c:v>Nilai Y Percobaan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diamond"/>
            <c:size val="13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'FKin - Ambil'!$AE$3:$AE$7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'FKin - Ambil'!$AG$87:$AG$91</c:f>
              <c:numCache>
                <c:formatCode>General</c:formatCode>
                <c:ptCount val="5"/>
                <c:pt idx="0">
                  <c:v>22.02930671097436</c:v>
                </c:pt>
                <c:pt idx="1">
                  <c:v>18.266576053570535</c:v>
                </c:pt>
                <c:pt idx="2">
                  <c:v>20.094382035208064</c:v>
                </c:pt>
                <c:pt idx="3">
                  <c:v>18.484783136269765</c:v>
                </c:pt>
                <c:pt idx="4">
                  <c:v>20.094382035208064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B1-4430-97F8-0116A3B72B6A}"/>
            </c:ext>
          </c:extLst>
        </c:ser>
        <c:ser>
          <c:idx val="2"/>
          <c:order val="2"/>
          <c:tx>
            <c:v>Nilai Z Percobaan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13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'FKin - Ambil'!$AE$3:$AE$7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'FKin - Ambil'!$AH$87:$AH$91</c:f>
              <c:numCache>
                <c:formatCode>General</c:formatCode>
                <c:ptCount val="5"/>
                <c:pt idx="0">
                  <c:v>10.269096090570823</c:v>
                </c:pt>
                <c:pt idx="1">
                  <c:v>10.006026222081559</c:v>
                </c:pt>
                <c:pt idx="2">
                  <c:v>10.006026222081559</c:v>
                </c:pt>
                <c:pt idx="3">
                  <c:v>10.269096090570823</c:v>
                </c:pt>
                <c:pt idx="4">
                  <c:v>10.006026222081559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B1-4430-97F8-0116A3B72B6A}"/>
            </c:ext>
          </c:extLst>
        </c:ser>
        <c:ser>
          <c:idx val="3"/>
          <c:order val="3"/>
          <c:tx>
            <c:v>Nilai X Ideal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x"/>
            <c:size val="13"/>
            <c:spPr>
              <a:noFill/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'FKin - Ambil'!$AE$3:$AE$7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'FKin - Ambil'!$AI$87:$AI$91</c:f>
              <c:numCache>
                <c:formatCode>General</c:formatCode>
                <c:ptCount val="5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3B1-4430-97F8-0116A3B72B6A}"/>
            </c:ext>
          </c:extLst>
        </c:ser>
        <c:ser>
          <c:idx val="4"/>
          <c:order val="4"/>
          <c:tx>
            <c:v>Nilai Y Ideal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diamond"/>
            <c:size val="13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'FKin - Ambil'!$AE$3:$AE$7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'FKin - Ambil'!$AJ$87:$AJ$91</c:f>
              <c:numCache>
                <c:formatCode>General</c:formatCode>
                <c:ptCount val="5"/>
                <c:pt idx="0">
                  <c:v>11.5</c:v>
                </c:pt>
                <c:pt idx="1">
                  <c:v>11.5</c:v>
                </c:pt>
                <c:pt idx="2">
                  <c:v>11.5</c:v>
                </c:pt>
                <c:pt idx="3">
                  <c:v>11.5</c:v>
                </c:pt>
                <c:pt idx="4">
                  <c:v>11.5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3B1-4430-97F8-0116A3B72B6A}"/>
            </c:ext>
          </c:extLst>
        </c:ser>
        <c:ser>
          <c:idx val="5"/>
          <c:order val="5"/>
          <c:tx>
            <c:v>Nilai Z Ideal 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triangle"/>
            <c:size val="13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'FKin - Ambil'!$AK$87:$AK$91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3B1-4430-97F8-0116A3B72B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7332799"/>
        <c:axId val="98731663"/>
      </c:lineChart>
      <c:catAx>
        <c:axId val="210733279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Pengujian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731663"/>
        <c:crosses val="autoZero"/>
        <c:auto val="1"/>
        <c:lblAlgn val="ctr"/>
        <c:lblOffset val="100"/>
        <c:noMultiLvlLbl val="0"/>
      </c:catAx>
      <c:valAx>
        <c:axId val="98731663"/>
        <c:scaling>
          <c:orientation val="minMax"/>
          <c:max val="3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Nilai (cm)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7332799"/>
        <c:crosses val="autoZero"/>
        <c:crossBetween val="between"/>
        <c:majorUnit val="10"/>
        <c:minorUnit val="1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Nilai X Percobaan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x"/>
            <c:size val="13"/>
            <c:spPr>
              <a:noFill/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'FKin - Ambil'!$AE$3:$AE$7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'FKin - Ambil'!$AF$101:$AF$105</c:f>
              <c:numCache>
                <c:formatCode>General</c:formatCode>
                <c:ptCount val="5"/>
                <c:pt idx="0">
                  <c:v>7.1014941125594078</c:v>
                </c:pt>
                <c:pt idx="1">
                  <c:v>6.068205218702464</c:v>
                </c:pt>
                <c:pt idx="2">
                  <c:v>6.8978474000093017</c:v>
                </c:pt>
                <c:pt idx="3">
                  <c:v>7.623105381906063</c:v>
                </c:pt>
                <c:pt idx="4">
                  <c:v>9.4195140503747137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8B-4F41-A5FE-33259BBE6BFE}"/>
            </c:ext>
          </c:extLst>
        </c:ser>
        <c:ser>
          <c:idx val="1"/>
          <c:order val="1"/>
          <c:tx>
            <c:v>Nilai Y Percobaan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diamond"/>
            <c:size val="13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'FKin - Ambil'!$AE$3:$AE$7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'FKin - Ambil'!$AG$101:$AG$105</c:f>
              <c:numCache>
                <c:formatCode>General</c:formatCode>
                <c:ptCount val="5"/>
                <c:pt idx="0">
                  <c:v>19.511194718646909</c:v>
                </c:pt>
                <c:pt idx="1">
                  <c:v>16.67225681500171</c:v>
                </c:pt>
                <c:pt idx="2">
                  <c:v>18.951679974369327</c:v>
                </c:pt>
                <c:pt idx="3">
                  <c:v>20.944309902909904</c:v>
                </c:pt>
                <c:pt idx="4">
                  <c:v>20.200213068865597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8B-4F41-A5FE-33259BBE6BFE}"/>
            </c:ext>
          </c:extLst>
        </c:ser>
        <c:ser>
          <c:idx val="2"/>
          <c:order val="2"/>
          <c:tx>
            <c:v>Nilai Z Percobaan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13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'FKin - Ambil'!$AE$3:$AE$7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'FKin - Ambil'!$AH$101:$AH$105</c:f>
              <c:numCache>
                <c:formatCode>General</c:formatCode>
                <c:ptCount val="5"/>
                <c:pt idx="0">
                  <c:v>8.2926354932908009</c:v>
                </c:pt>
                <c:pt idx="1">
                  <c:v>4.0776140335547701</c:v>
                </c:pt>
                <c:pt idx="2">
                  <c:v>5.6229626661900465</c:v>
                </c:pt>
                <c:pt idx="3">
                  <c:v>7.5660543553370339</c:v>
                </c:pt>
                <c:pt idx="4">
                  <c:v>7.5660543553370339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D8B-4F41-A5FE-33259BBE6BFE}"/>
            </c:ext>
          </c:extLst>
        </c:ser>
        <c:ser>
          <c:idx val="3"/>
          <c:order val="3"/>
          <c:tx>
            <c:v>Nilai X Ideal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x"/>
            <c:size val="13"/>
            <c:spPr>
              <a:noFill/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'FKin - Ambil'!$AE$3:$AE$7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'FKin - Ambil'!$AI$101:$AI$105</c:f>
              <c:numCache>
                <c:formatCode>General</c:formatCode>
                <c:ptCount val="5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D8B-4F41-A5FE-33259BBE6BFE}"/>
            </c:ext>
          </c:extLst>
        </c:ser>
        <c:ser>
          <c:idx val="4"/>
          <c:order val="4"/>
          <c:tx>
            <c:v>Nilai Y Ideal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diamond"/>
            <c:size val="13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'FKin - Ambil'!$AE$3:$AE$7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'FKin - Ambil'!$AJ$101:$AJ$105</c:f>
              <c:numCache>
                <c:formatCode>General</c:formatCode>
                <c:ptCount val="5"/>
                <c:pt idx="0">
                  <c:v>11.5</c:v>
                </c:pt>
                <c:pt idx="1">
                  <c:v>11.5</c:v>
                </c:pt>
                <c:pt idx="2">
                  <c:v>11.5</c:v>
                </c:pt>
                <c:pt idx="3">
                  <c:v>11.5</c:v>
                </c:pt>
                <c:pt idx="4">
                  <c:v>11.5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D8B-4F41-A5FE-33259BBE6BFE}"/>
            </c:ext>
          </c:extLst>
        </c:ser>
        <c:ser>
          <c:idx val="5"/>
          <c:order val="5"/>
          <c:tx>
            <c:v>Nilai Z Ideal 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triangle"/>
            <c:size val="13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'FKin - Ambil'!$AK$101:$AK$105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D8B-4F41-A5FE-33259BBE6B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7332799"/>
        <c:axId val="98731663"/>
      </c:lineChart>
      <c:catAx>
        <c:axId val="210733279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Pengujian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731663"/>
        <c:crosses val="autoZero"/>
        <c:auto val="1"/>
        <c:lblAlgn val="ctr"/>
        <c:lblOffset val="100"/>
        <c:noMultiLvlLbl val="0"/>
      </c:catAx>
      <c:valAx>
        <c:axId val="98731663"/>
        <c:scaling>
          <c:orientation val="minMax"/>
          <c:max val="3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Nilai (cm)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7332799"/>
        <c:crosses val="autoZero"/>
        <c:crossBetween val="between"/>
        <c:majorUnit val="10"/>
        <c:minorUnit val="1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Nilai X Percobaan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x"/>
            <c:size val="13"/>
            <c:spPr>
              <a:noFill/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'FKin - Ambil'!$AE$3:$AE$7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'FKin - Ambil'!$AF$115:$AF$119</c:f>
              <c:numCache>
                <c:formatCode>General</c:formatCode>
                <c:ptCount val="5"/>
                <c:pt idx="0">
                  <c:v>21.038067156462972</c:v>
                </c:pt>
                <c:pt idx="1">
                  <c:v>23.143196485457207</c:v>
                </c:pt>
                <c:pt idx="2">
                  <c:v>16.364711173199467</c:v>
                </c:pt>
                <c:pt idx="3">
                  <c:v>11.194121721881709</c:v>
                </c:pt>
                <c:pt idx="4">
                  <c:v>13.832051579812319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D9-4149-966F-E30DE1ADA9AE}"/>
            </c:ext>
          </c:extLst>
        </c:ser>
        <c:ser>
          <c:idx val="1"/>
          <c:order val="1"/>
          <c:tx>
            <c:v>Nilai Y Percobaan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diamond"/>
            <c:size val="13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'FKin - Ambil'!$AE$3:$AE$7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'FKin - Ambil'!$AG$115:$AG$119</c:f>
              <c:numCache>
                <c:formatCode>General</c:formatCode>
                <c:ptCount val="5"/>
                <c:pt idx="0">
                  <c:v>25.072192114953001</c:v>
                </c:pt>
                <c:pt idx="1">
                  <c:v>23.143196485457203</c:v>
                </c:pt>
                <c:pt idx="2">
                  <c:v>28.344511203171557</c:v>
                </c:pt>
                <c:pt idx="3">
                  <c:v>30.75559666149648</c:v>
                </c:pt>
                <c:pt idx="4">
                  <c:v>29.662930337752691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D9-4149-966F-E30DE1ADA9AE}"/>
            </c:ext>
          </c:extLst>
        </c:ser>
        <c:ser>
          <c:idx val="2"/>
          <c:order val="2"/>
          <c:tx>
            <c:v>Nilai Z Percobaan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13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'FKin - Ambil'!$AE$3:$AE$7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'FKin - Ambil'!$AH$115:$AH$119</c:f>
              <c:numCache>
                <c:formatCode>General</c:formatCode>
                <c:ptCount val="5"/>
                <c:pt idx="0">
                  <c:v>15.389475681931152</c:v>
                </c:pt>
                <c:pt idx="1">
                  <c:v>15.389475681931152</c:v>
                </c:pt>
                <c:pt idx="2">
                  <c:v>15.389475681931152</c:v>
                </c:pt>
                <c:pt idx="3">
                  <c:v>15.389475681931152</c:v>
                </c:pt>
                <c:pt idx="4">
                  <c:v>15.389475681931152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D9-4149-966F-E30DE1ADA9AE}"/>
            </c:ext>
          </c:extLst>
        </c:ser>
        <c:ser>
          <c:idx val="3"/>
          <c:order val="3"/>
          <c:tx>
            <c:v>Nilai X Ideal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x"/>
            <c:size val="13"/>
            <c:spPr>
              <a:noFill/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'FKin - Ambil'!$AE$3:$AE$7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'FKin - Ambil'!$AI$115:$AI$119</c:f>
              <c:numCache>
                <c:formatCode>General</c:formatCode>
                <c:ptCount val="5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CD9-4149-966F-E30DE1ADA9AE}"/>
            </c:ext>
          </c:extLst>
        </c:ser>
        <c:ser>
          <c:idx val="4"/>
          <c:order val="4"/>
          <c:tx>
            <c:v>Nilai Y Ideal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diamond"/>
            <c:size val="13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'FKin - Ambil'!$AE$3:$AE$7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'FKin - Ambil'!$AJ$115:$AJ$119</c:f>
              <c:numCache>
                <c:formatCode>General</c:formatCode>
                <c:ptCount val="5"/>
                <c:pt idx="0">
                  <c:v>23</c:v>
                </c:pt>
                <c:pt idx="1">
                  <c:v>23</c:v>
                </c:pt>
                <c:pt idx="2">
                  <c:v>23</c:v>
                </c:pt>
                <c:pt idx="3">
                  <c:v>23</c:v>
                </c:pt>
                <c:pt idx="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CD9-4149-966F-E30DE1ADA9AE}"/>
            </c:ext>
          </c:extLst>
        </c:ser>
        <c:ser>
          <c:idx val="5"/>
          <c:order val="5"/>
          <c:tx>
            <c:v>Nilai Z Ideal 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triangle"/>
            <c:size val="13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'FKin - Ambil'!$AK$115:$AK$119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CD9-4149-966F-E30DE1ADA9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7332799"/>
        <c:axId val="98731663"/>
      </c:lineChart>
      <c:catAx>
        <c:axId val="210733279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Pengujian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731663"/>
        <c:crosses val="autoZero"/>
        <c:auto val="1"/>
        <c:lblAlgn val="ctr"/>
        <c:lblOffset val="100"/>
        <c:noMultiLvlLbl val="0"/>
      </c:catAx>
      <c:valAx>
        <c:axId val="98731663"/>
        <c:scaling>
          <c:orientation val="minMax"/>
          <c:max val="3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Nilai (cm)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7332799"/>
        <c:crosses val="autoZero"/>
        <c:crossBetween val="between"/>
        <c:majorUnit val="10"/>
        <c:minorUnit val="1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Nilai X Percobaan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x"/>
            <c:size val="13"/>
            <c:spPr>
              <a:noFill/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'FKin - Ambil'!$AE$3:$AE$7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'FKin - Ambil'!$AF$129:$AF$133</c:f>
              <c:numCache>
                <c:formatCode>General</c:formatCode>
                <c:ptCount val="5"/>
                <c:pt idx="0">
                  <c:v>4.9965266951412008</c:v>
                </c:pt>
                <c:pt idx="1">
                  <c:v>4.9965266951412008</c:v>
                </c:pt>
                <c:pt idx="2">
                  <c:v>2.5078063076988171</c:v>
                </c:pt>
                <c:pt idx="3">
                  <c:v>2.2480533621715817</c:v>
                </c:pt>
                <c:pt idx="4">
                  <c:v>2.4454673751350859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95-421C-B799-6410D8382607}"/>
            </c:ext>
          </c:extLst>
        </c:ser>
        <c:ser>
          <c:idx val="1"/>
          <c:order val="1"/>
          <c:tx>
            <c:v>Nilai Y Percobaan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diamond"/>
            <c:size val="13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'FKin - Ambil'!$AE$3:$AE$7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'FKin - Ambil'!$AG$129:$AG$133</c:f>
              <c:numCache>
                <c:formatCode>General</c:formatCode>
                <c:ptCount val="5"/>
                <c:pt idx="0">
                  <c:v>28.336711007388839</c:v>
                </c:pt>
                <c:pt idx="1">
                  <c:v>28.336711007388839</c:v>
                </c:pt>
                <c:pt idx="2">
                  <c:v>28.664357262192301</c:v>
                </c:pt>
                <c:pt idx="3">
                  <c:v>25.695367509019675</c:v>
                </c:pt>
                <c:pt idx="4">
                  <c:v>27.951820002490535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95-421C-B799-6410D8382607}"/>
            </c:ext>
          </c:extLst>
        </c:ser>
        <c:ser>
          <c:idx val="2"/>
          <c:order val="2"/>
          <c:tx>
            <c:v>Nilai Z Percobaan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13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'FKin - Ambil'!$AE$3:$AE$7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'FKin - Ambil'!$AH$129:$AH$133</c:f>
              <c:numCache>
                <c:formatCode>General</c:formatCode>
                <c:ptCount val="5"/>
                <c:pt idx="0">
                  <c:v>10.122902258061684</c:v>
                </c:pt>
                <c:pt idx="1">
                  <c:v>10.122902258061684</c:v>
                </c:pt>
                <c:pt idx="2">
                  <c:v>10.122902258061684</c:v>
                </c:pt>
                <c:pt idx="3">
                  <c:v>5.0686256426308507</c:v>
                </c:pt>
                <c:pt idx="4">
                  <c:v>10.057912880554598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95-421C-B799-6410D8382607}"/>
            </c:ext>
          </c:extLst>
        </c:ser>
        <c:ser>
          <c:idx val="3"/>
          <c:order val="3"/>
          <c:tx>
            <c:v>Nilai X Ideal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x"/>
            <c:size val="13"/>
            <c:spPr>
              <a:noFill/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'FKin - Ambil'!$AE$3:$AE$7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'FKin - Ambil'!$AI$129:$AI$133</c:f>
              <c:numCache>
                <c:formatCode>General</c:formatCode>
                <c:ptCount val="5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495-421C-B799-6410D8382607}"/>
            </c:ext>
          </c:extLst>
        </c:ser>
        <c:ser>
          <c:idx val="4"/>
          <c:order val="4"/>
          <c:tx>
            <c:v>Nilai Y Ideal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diamond"/>
            <c:size val="13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'FKin - Ambil'!$AE$3:$AE$7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'FKin - Ambil'!$AJ$129:$AJ$133</c:f>
              <c:numCache>
                <c:formatCode>General</c:formatCode>
                <c:ptCount val="5"/>
                <c:pt idx="0">
                  <c:v>23</c:v>
                </c:pt>
                <c:pt idx="1">
                  <c:v>23</c:v>
                </c:pt>
                <c:pt idx="2">
                  <c:v>23</c:v>
                </c:pt>
                <c:pt idx="3">
                  <c:v>23</c:v>
                </c:pt>
                <c:pt idx="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495-421C-B799-6410D8382607}"/>
            </c:ext>
          </c:extLst>
        </c:ser>
        <c:ser>
          <c:idx val="5"/>
          <c:order val="5"/>
          <c:tx>
            <c:v>Nilai Z Ideal 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triangle"/>
            <c:size val="13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'FKin - Ambil'!$AK$129:$AK$133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495-421C-B799-6410D83826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7332799"/>
        <c:axId val="98731663"/>
      </c:lineChart>
      <c:catAx>
        <c:axId val="210733279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Pengujian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731663"/>
        <c:crosses val="autoZero"/>
        <c:auto val="1"/>
        <c:lblAlgn val="ctr"/>
        <c:lblOffset val="100"/>
        <c:noMultiLvlLbl val="0"/>
      </c:catAx>
      <c:valAx>
        <c:axId val="98731663"/>
        <c:scaling>
          <c:orientation val="minMax"/>
          <c:max val="3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Nilai (cm)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7332799"/>
        <c:crosses val="autoZero"/>
        <c:crossBetween val="between"/>
        <c:majorUnit val="10"/>
        <c:minorUnit val="1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Nilai X Percobaan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x"/>
            <c:size val="13"/>
            <c:spPr>
              <a:noFill/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'FKin - Ambil'!$AE$3:$AE$7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'FKin - Ambil'!$N$156:$N$165</c:f>
              <c:numCache>
                <c:formatCode>General</c:formatCode>
                <c:ptCount val="10"/>
                <c:pt idx="0">
                  <c:v>18.03</c:v>
                </c:pt>
                <c:pt idx="1">
                  <c:v>6.64</c:v>
                </c:pt>
                <c:pt idx="2">
                  <c:v>23.37</c:v>
                </c:pt>
                <c:pt idx="3">
                  <c:v>11.4</c:v>
                </c:pt>
                <c:pt idx="4">
                  <c:v>25.88</c:v>
                </c:pt>
                <c:pt idx="5">
                  <c:v>14.18</c:v>
                </c:pt>
                <c:pt idx="6">
                  <c:v>20.49</c:v>
                </c:pt>
                <c:pt idx="7">
                  <c:v>7.42</c:v>
                </c:pt>
                <c:pt idx="8">
                  <c:v>17.11</c:v>
                </c:pt>
                <c:pt idx="9">
                  <c:v>3.44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84-4056-AD59-470A608DBE43}"/>
            </c:ext>
          </c:extLst>
        </c:ser>
        <c:ser>
          <c:idx val="1"/>
          <c:order val="1"/>
          <c:tx>
            <c:v>Nilai Y Percobaan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diamond"/>
            <c:size val="13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'FKin - Ambil'!$AE$3:$AE$7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'FKin - Ambil'!$O$156:$O$165</c:f>
              <c:numCache>
                <c:formatCode>General</c:formatCode>
                <c:ptCount val="10"/>
                <c:pt idx="0">
                  <c:v>-26.15</c:v>
                </c:pt>
                <c:pt idx="1">
                  <c:v>-26.63</c:v>
                </c:pt>
                <c:pt idx="2">
                  <c:v>-15.78</c:v>
                </c:pt>
                <c:pt idx="3">
                  <c:v>-16.28</c:v>
                </c:pt>
                <c:pt idx="4">
                  <c:v>0</c:v>
                </c:pt>
                <c:pt idx="5">
                  <c:v>0</c:v>
                </c:pt>
                <c:pt idx="6">
                  <c:v>19.79</c:v>
                </c:pt>
                <c:pt idx="7">
                  <c:v>19.260000000000002</c:v>
                </c:pt>
                <c:pt idx="8">
                  <c:v>27.4</c:v>
                </c:pt>
                <c:pt idx="9">
                  <c:v>27.8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84-4056-AD59-470A608DBE43}"/>
            </c:ext>
          </c:extLst>
        </c:ser>
        <c:ser>
          <c:idx val="2"/>
          <c:order val="2"/>
          <c:tx>
            <c:v>Nilai Z Percobaan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13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'FKin - Ambil'!$AE$3:$AE$7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'FKin - Ambil'!$P$156:$P$165</c:f>
              <c:numCache>
                <c:formatCode>General</c:formatCode>
                <c:ptCount val="10"/>
                <c:pt idx="0">
                  <c:v>13.63</c:v>
                </c:pt>
                <c:pt idx="1">
                  <c:v>9.4</c:v>
                </c:pt>
                <c:pt idx="2">
                  <c:v>10.006</c:v>
                </c:pt>
                <c:pt idx="3">
                  <c:v>4.54</c:v>
                </c:pt>
                <c:pt idx="4">
                  <c:v>5.97</c:v>
                </c:pt>
                <c:pt idx="5">
                  <c:v>1.84</c:v>
                </c:pt>
                <c:pt idx="6">
                  <c:v>10.11</c:v>
                </c:pt>
                <c:pt idx="7">
                  <c:v>6.63</c:v>
                </c:pt>
                <c:pt idx="8">
                  <c:v>15.39</c:v>
                </c:pt>
                <c:pt idx="9">
                  <c:v>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84-4056-AD59-470A608DBE43}"/>
            </c:ext>
          </c:extLst>
        </c:ser>
        <c:ser>
          <c:idx val="3"/>
          <c:order val="3"/>
          <c:tx>
            <c:v>Nilai X Ideal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x"/>
            <c:size val="13"/>
            <c:spPr>
              <a:noFill/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'FKin - Ambil'!$AE$3:$AE$7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'FKin - Ambil'!$K$156:$K$165</c:f>
              <c:numCache>
                <c:formatCode>General</c:formatCode>
                <c:ptCount val="10"/>
                <c:pt idx="0">
                  <c:v>20</c:v>
                </c:pt>
                <c:pt idx="1">
                  <c:v>10</c:v>
                </c:pt>
                <c:pt idx="2">
                  <c:v>20</c:v>
                </c:pt>
                <c:pt idx="3">
                  <c:v>10</c:v>
                </c:pt>
                <c:pt idx="4">
                  <c:v>20</c:v>
                </c:pt>
                <c:pt idx="5">
                  <c:v>10</c:v>
                </c:pt>
                <c:pt idx="6">
                  <c:v>20</c:v>
                </c:pt>
                <c:pt idx="7">
                  <c:v>10</c:v>
                </c:pt>
                <c:pt idx="8">
                  <c:v>20</c:v>
                </c:pt>
                <c:pt idx="9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84-4056-AD59-470A608DBE43}"/>
            </c:ext>
          </c:extLst>
        </c:ser>
        <c:ser>
          <c:idx val="4"/>
          <c:order val="4"/>
          <c:tx>
            <c:v>Nilai Y Ideal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diamond"/>
            <c:size val="13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'FKin - Ambil'!$AE$3:$AE$7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'FKin - Ambil'!$L$156:$L$165</c:f>
              <c:numCache>
                <c:formatCode>General</c:formatCode>
                <c:ptCount val="10"/>
                <c:pt idx="0">
                  <c:v>-23.5</c:v>
                </c:pt>
                <c:pt idx="1">
                  <c:v>-23.5</c:v>
                </c:pt>
                <c:pt idx="2">
                  <c:v>-11.5</c:v>
                </c:pt>
                <c:pt idx="3">
                  <c:v>-11.5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23</c:v>
                </c:pt>
                <c:pt idx="9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84-4056-AD59-470A608DBE43}"/>
            </c:ext>
          </c:extLst>
        </c:ser>
        <c:ser>
          <c:idx val="5"/>
          <c:order val="5"/>
          <c:tx>
            <c:v>Nilai Z Ideal 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triangle"/>
            <c:size val="13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'FKin - Ambil'!$M$156:$M$165</c:f>
              <c:numCache>
                <c:formatCode>General</c:formatCode>
                <c:ptCount val="1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84-4056-AD59-470A608DBE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7332799"/>
        <c:axId val="98731663"/>
      </c:lineChart>
      <c:catAx>
        <c:axId val="210733279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Pengujian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731663"/>
        <c:crosses val="autoZero"/>
        <c:auto val="1"/>
        <c:lblAlgn val="ctr"/>
        <c:lblOffset val="100"/>
        <c:noMultiLvlLbl val="0"/>
      </c:catAx>
      <c:valAx>
        <c:axId val="98731663"/>
        <c:scaling>
          <c:orientation val="minMax"/>
          <c:max val="30"/>
          <c:min val="-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Nilai (cm)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7332799"/>
        <c:crosses val="autoZero"/>
        <c:crossBetween val="between"/>
        <c:majorUnit val="10"/>
        <c:minorUnit val="1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48566347342602E-2"/>
          <c:y val="5.0925925925925923E-2"/>
          <c:w val="0.76512293645913909"/>
          <c:h val="0.82775444736074655"/>
        </c:manualLayout>
      </c:layout>
      <c:scatterChart>
        <c:scatterStyle val="lineMarker"/>
        <c:varyColors val="0"/>
        <c:ser>
          <c:idx val="0"/>
          <c:order val="0"/>
          <c:tx>
            <c:v>X Kinematik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'FKin - Taruh'!$AA$17:$AA$26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'FKin - Taruh'!$AB$17:$AB$26</c:f>
              <c:numCache>
                <c:formatCode>General</c:formatCode>
                <c:ptCount val="10"/>
                <c:pt idx="0">
                  <c:v>15.95449856456468</c:v>
                </c:pt>
                <c:pt idx="1">
                  <c:v>4.7687549375656637</c:v>
                </c:pt>
                <c:pt idx="2">
                  <c:v>20.109215859845115</c:v>
                </c:pt>
                <c:pt idx="3">
                  <c:v>18.522769709815996</c:v>
                </c:pt>
                <c:pt idx="4">
                  <c:v>25.742302650409979</c:v>
                </c:pt>
                <c:pt idx="5">
                  <c:v>14.739450209328947</c:v>
                </c:pt>
                <c:pt idx="6">
                  <c:v>23.878109028737793</c:v>
                </c:pt>
                <c:pt idx="7">
                  <c:v>7.1014941125594078</c:v>
                </c:pt>
                <c:pt idx="8">
                  <c:v>20.693432975636465</c:v>
                </c:pt>
                <c:pt idx="9">
                  <c:v>4.7868367189380541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BAF-4D1D-AA55-848B669CD32E}"/>
            </c:ext>
          </c:extLst>
        </c:ser>
        <c:ser>
          <c:idx val="1"/>
          <c:order val="1"/>
          <c:tx>
            <c:v>Y Kinematik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'FKin - Taruh'!$AA$17:$AA$26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'FKin - Taruh'!$AC$17:$AC$26</c:f>
              <c:numCache>
                <c:formatCode>General</c:formatCode>
                <c:ptCount val="10"/>
                <c:pt idx="0">
                  <c:v>-27.63400212311074</c:v>
                </c:pt>
                <c:pt idx="1">
                  <c:v>-27.044953179628322</c:v>
                </c:pt>
                <c:pt idx="2">
                  <c:v>-7.3191560074174573</c:v>
                </c:pt>
                <c:pt idx="3">
                  <c:v>-12.969782979335639</c:v>
                </c:pt>
                <c:pt idx="4">
                  <c:v>4.5390625028303067</c:v>
                </c:pt>
                <c:pt idx="5">
                  <c:v>0</c:v>
                </c:pt>
                <c:pt idx="6">
                  <c:v>13.786032675480996</c:v>
                </c:pt>
                <c:pt idx="7">
                  <c:v>19.511194718646909</c:v>
                </c:pt>
                <c:pt idx="8">
                  <c:v>24.661473091822245</c:v>
                </c:pt>
                <c:pt idx="9">
                  <c:v>27.147500057591863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BAF-4D1D-AA55-848B669CD32E}"/>
            </c:ext>
          </c:extLst>
        </c:ser>
        <c:ser>
          <c:idx val="2"/>
          <c:order val="2"/>
          <c:tx>
            <c:v>Z Kinematik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'FKin - Taruh'!$AA$17:$AA$26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'FKin - Taruh'!$AD$17:$AD$26</c:f>
              <c:numCache>
                <c:formatCode>General</c:formatCode>
                <c:ptCount val="10"/>
                <c:pt idx="0">
                  <c:v>13.629606451497255</c:v>
                </c:pt>
                <c:pt idx="1">
                  <c:v>9.3940044401721003</c:v>
                </c:pt>
                <c:pt idx="2">
                  <c:v>5.0154943145581417</c:v>
                </c:pt>
                <c:pt idx="3">
                  <c:v>10.495886183076573</c:v>
                </c:pt>
                <c:pt idx="4">
                  <c:v>12.343266739736608</c:v>
                </c:pt>
                <c:pt idx="5">
                  <c:v>4.454969139901344</c:v>
                </c:pt>
                <c:pt idx="6">
                  <c:v>11.362937705249575</c:v>
                </c:pt>
                <c:pt idx="7">
                  <c:v>8.2926354932908009</c:v>
                </c:pt>
                <c:pt idx="8">
                  <c:v>16.75</c:v>
                </c:pt>
                <c:pt idx="9">
                  <c:v>14.64042870237863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BAF-4D1D-AA55-848B669CD32E}"/>
            </c:ext>
          </c:extLst>
        </c:ser>
        <c:ser>
          <c:idx val="3"/>
          <c:order val="3"/>
          <c:tx>
            <c:v>X Ideal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'FKin - Taruh'!$AA$17:$AA$26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'FKin - Taruh'!$AE$17:$AE$26</c:f>
              <c:numCache>
                <c:formatCode>General</c:formatCode>
                <c:ptCount val="10"/>
                <c:pt idx="0">
                  <c:v>20</c:v>
                </c:pt>
                <c:pt idx="1">
                  <c:v>10</c:v>
                </c:pt>
                <c:pt idx="2">
                  <c:v>20</c:v>
                </c:pt>
                <c:pt idx="3">
                  <c:v>10</c:v>
                </c:pt>
                <c:pt idx="4">
                  <c:v>20</c:v>
                </c:pt>
                <c:pt idx="5">
                  <c:v>10</c:v>
                </c:pt>
                <c:pt idx="6">
                  <c:v>20</c:v>
                </c:pt>
                <c:pt idx="7">
                  <c:v>10</c:v>
                </c:pt>
                <c:pt idx="8">
                  <c:v>20</c:v>
                </c:pt>
                <c:pt idx="9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BAF-4D1D-AA55-848B669CD32E}"/>
            </c:ext>
          </c:extLst>
        </c:ser>
        <c:ser>
          <c:idx val="4"/>
          <c:order val="4"/>
          <c:tx>
            <c:v>Y Ideal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'FKin - Taruh'!$AA$17:$AA$26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'FKin - Taruh'!$AF$17:$AF$26</c:f>
              <c:numCache>
                <c:formatCode>General</c:formatCode>
                <c:ptCount val="10"/>
                <c:pt idx="0">
                  <c:v>-23.5</c:v>
                </c:pt>
                <c:pt idx="1">
                  <c:v>-23.5</c:v>
                </c:pt>
                <c:pt idx="2">
                  <c:v>-11.5</c:v>
                </c:pt>
                <c:pt idx="3">
                  <c:v>-11.5</c:v>
                </c:pt>
                <c:pt idx="4">
                  <c:v>0</c:v>
                </c:pt>
                <c:pt idx="5">
                  <c:v>0</c:v>
                </c:pt>
                <c:pt idx="6">
                  <c:v>11.5</c:v>
                </c:pt>
                <c:pt idx="7">
                  <c:v>11.5</c:v>
                </c:pt>
                <c:pt idx="8">
                  <c:v>23</c:v>
                </c:pt>
                <c:pt idx="9">
                  <c:v>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BAF-4D1D-AA55-848B669CD32E}"/>
            </c:ext>
          </c:extLst>
        </c:ser>
        <c:ser>
          <c:idx val="5"/>
          <c:order val="5"/>
          <c:tx>
            <c:v>Z Ideal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'FKin - Taruh'!$AA$17:$AA$26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'FKin - Taruh'!$AG$17:$AG$26</c:f>
              <c:numCache>
                <c:formatCode>General</c:formatCode>
                <c:ptCount val="1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BAF-4D1D-AA55-848B669CD3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9345584"/>
        <c:axId val="365155744"/>
      </c:scatterChart>
      <c:valAx>
        <c:axId val="5793455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Posisi ke - X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5155744"/>
        <c:crosses val="autoZero"/>
        <c:crossBetween val="midCat"/>
      </c:valAx>
      <c:valAx>
        <c:axId val="365155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Posisi (cm)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93455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Tower Pro MG995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7.963336965190336E-2"/>
                  <c:y val="0.1174393164358104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'Grafik Perbandingan Sudut Motor'!$C$5:$C$25</c:f>
              <c:numCache>
                <c:formatCode>General</c:formatCode>
                <c:ptCount val="21"/>
                <c:pt idx="0">
                  <c:v>0.5</c:v>
                </c:pt>
                <c:pt idx="1">
                  <c:v>0.6</c:v>
                </c:pt>
                <c:pt idx="2">
                  <c:v>0.7</c:v>
                </c:pt>
                <c:pt idx="3">
                  <c:v>0.8</c:v>
                </c:pt>
                <c:pt idx="4">
                  <c:v>0.9</c:v>
                </c:pt>
                <c:pt idx="5">
                  <c:v>1</c:v>
                </c:pt>
                <c:pt idx="6">
                  <c:v>1.1000000000000001</c:v>
                </c:pt>
                <c:pt idx="7">
                  <c:v>1.2</c:v>
                </c:pt>
                <c:pt idx="8">
                  <c:v>1.3</c:v>
                </c:pt>
                <c:pt idx="9">
                  <c:v>1.4</c:v>
                </c:pt>
                <c:pt idx="10">
                  <c:v>1.5</c:v>
                </c:pt>
                <c:pt idx="11">
                  <c:v>1.6</c:v>
                </c:pt>
                <c:pt idx="12">
                  <c:v>1.7</c:v>
                </c:pt>
                <c:pt idx="13">
                  <c:v>1.8</c:v>
                </c:pt>
                <c:pt idx="14">
                  <c:v>1.9</c:v>
                </c:pt>
                <c:pt idx="15">
                  <c:v>2</c:v>
                </c:pt>
                <c:pt idx="16">
                  <c:v>2.1</c:v>
                </c:pt>
                <c:pt idx="17">
                  <c:v>2.2000000000000002</c:v>
                </c:pt>
                <c:pt idx="18">
                  <c:v>2.2999999999999998</c:v>
                </c:pt>
                <c:pt idx="19">
                  <c:v>2.4</c:v>
                </c:pt>
                <c:pt idx="20">
                  <c:v>2.5</c:v>
                </c:pt>
              </c:numCache>
            </c:numRef>
          </c:xVal>
          <c:yVal>
            <c:numRef>
              <c:f>'Grafik Perbandingan Sudut Motor'!$D$5:$D$25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22</c:v>
                </c:pt>
                <c:pt idx="3">
                  <c:v>30</c:v>
                </c:pt>
                <c:pt idx="4">
                  <c:v>45</c:v>
                </c:pt>
                <c:pt idx="5">
                  <c:v>52</c:v>
                </c:pt>
                <c:pt idx="6">
                  <c:v>64</c:v>
                </c:pt>
                <c:pt idx="7">
                  <c:v>73</c:v>
                </c:pt>
                <c:pt idx="8">
                  <c:v>85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141</c:v>
                </c:pt>
                <c:pt idx="15">
                  <c:v>149</c:v>
                </c:pt>
                <c:pt idx="16">
                  <c:v>161</c:v>
                </c:pt>
                <c:pt idx="17">
                  <c:v>170</c:v>
                </c:pt>
                <c:pt idx="18">
                  <c:v>180</c:v>
                </c:pt>
                <c:pt idx="19">
                  <c:v>180</c:v>
                </c:pt>
                <c:pt idx="20">
                  <c:v>180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0BC-4B79-AEEC-A8D198709099}"/>
            </c:ext>
          </c:extLst>
        </c:ser>
        <c:ser>
          <c:idx val="1"/>
          <c:order val="1"/>
          <c:tx>
            <c:v>RDS3115MG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0.1698663701274146"/>
                  <c:y val="-1.6805563538134375E-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'Grafik Perbandingan Sudut Motor'!$C$5:$C$25</c:f>
              <c:numCache>
                <c:formatCode>General</c:formatCode>
                <c:ptCount val="21"/>
                <c:pt idx="0">
                  <c:v>0.5</c:v>
                </c:pt>
                <c:pt idx="1">
                  <c:v>0.6</c:v>
                </c:pt>
                <c:pt idx="2">
                  <c:v>0.7</c:v>
                </c:pt>
                <c:pt idx="3">
                  <c:v>0.8</c:v>
                </c:pt>
                <c:pt idx="4">
                  <c:v>0.9</c:v>
                </c:pt>
                <c:pt idx="5">
                  <c:v>1</c:v>
                </c:pt>
                <c:pt idx="6">
                  <c:v>1.1000000000000001</c:v>
                </c:pt>
                <c:pt idx="7">
                  <c:v>1.2</c:v>
                </c:pt>
                <c:pt idx="8">
                  <c:v>1.3</c:v>
                </c:pt>
                <c:pt idx="9">
                  <c:v>1.4</c:v>
                </c:pt>
                <c:pt idx="10">
                  <c:v>1.5</c:v>
                </c:pt>
                <c:pt idx="11">
                  <c:v>1.6</c:v>
                </c:pt>
                <c:pt idx="12">
                  <c:v>1.7</c:v>
                </c:pt>
                <c:pt idx="13">
                  <c:v>1.8</c:v>
                </c:pt>
                <c:pt idx="14">
                  <c:v>1.9</c:v>
                </c:pt>
                <c:pt idx="15">
                  <c:v>2</c:v>
                </c:pt>
                <c:pt idx="16">
                  <c:v>2.1</c:v>
                </c:pt>
                <c:pt idx="17">
                  <c:v>2.2000000000000002</c:v>
                </c:pt>
                <c:pt idx="18">
                  <c:v>2.2999999999999998</c:v>
                </c:pt>
                <c:pt idx="19">
                  <c:v>2.4</c:v>
                </c:pt>
                <c:pt idx="20">
                  <c:v>2.5</c:v>
                </c:pt>
              </c:numCache>
            </c:numRef>
          </c:xVal>
          <c:yVal>
            <c:numRef>
              <c:f>'Grafik Perbandingan Sudut Motor'!$E$5:$E$25</c:f>
              <c:numCache>
                <c:formatCode>General</c:formatCode>
                <c:ptCount val="21"/>
                <c:pt idx="0">
                  <c:v>8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55</c:v>
                </c:pt>
                <c:pt idx="5">
                  <c:v>70</c:v>
                </c:pt>
                <c:pt idx="6">
                  <c:v>85</c:v>
                </c:pt>
                <c:pt idx="7">
                  <c:v>95</c:v>
                </c:pt>
                <c:pt idx="8">
                  <c:v>115</c:v>
                </c:pt>
                <c:pt idx="9">
                  <c:v>125</c:v>
                </c:pt>
                <c:pt idx="10">
                  <c:v>135</c:v>
                </c:pt>
                <c:pt idx="11">
                  <c:v>150</c:v>
                </c:pt>
                <c:pt idx="12">
                  <c:v>160</c:v>
                </c:pt>
                <c:pt idx="13">
                  <c:v>175</c:v>
                </c:pt>
                <c:pt idx="14">
                  <c:v>185</c:v>
                </c:pt>
                <c:pt idx="15">
                  <c:v>200</c:v>
                </c:pt>
                <c:pt idx="16">
                  <c:v>215</c:v>
                </c:pt>
                <c:pt idx="17">
                  <c:v>230</c:v>
                </c:pt>
                <c:pt idx="18">
                  <c:v>245</c:v>
                </c:pt>
                <c:pt idx="19">
                  <c:v>255</c:v>
                </c:pt>
                <c:pt idx="20">
                  <c:v>265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0BC-4B79-AEEC-A8D198709099}"/>
            </c:ext>
          </c:extLst>
        </c:ser>
        <c:ser>
          <c:idx val="2"/>
          <c:order val="2"/>
          <c:tx>
            <c:v>RDS3135MG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9.7664753389421183E-2"/>
                  <c:y val="-0.1332639806885453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'Grafik Perbandingan Sudut Motor'!$C$5:$C$25</c:f>
              <c:numCache>
                <c:formatCode>General</c:formatCode>
                <c:ptCount val="21"/>
                <c:pt idx="0">
                  <c:v>0.5</c:v>
                </c:pt>
                <c:pt idx="1">
                  <c:v>0.6</c:v>
                </c:pt>
                <c:pt idx="2">
                  <c:v>0.7</c:v>
                </c:pt>
                <c:pt idx="3">
                  <c:v>0.8</c:v>
                </c:pt>
                <c:pt idx="4">
                  <c:v>0.9</c:v>
                </c:pt>
                <c:pt idx="5">
                  <c:v>1</c:v>
                </c:pt>
                <c:pt idx="6">
                  <c:v>1.1000000000000001</c:v>
                </c:pt>
                <c:pt idx="7">
                  <c:v>1.2</c:v>
                </c:pt>
                <c:pt idx="8">
                  <c:v>1.3</c:v>
                </c:pt>
                <c:pt idx="9">
                  <c:v>1.4</c:v>
                </c:pt>
                <c:pt idx="10">
                  <c:v>1.5</c:v>
                </c:pt>
                <c:pt idx="11">
                  <c:v>1.6</c:v>
                </c:pt>
                <c:pt idx="12">
                  <c:v>1.7</c:v>
                </c:pt>
                <c:pt idx="13">
                  <c:v>1.8</c:v>
                </c:pt>
                <c:pt idx="14">
                  <c:v>1.9</c:v>
                </c:pt>
                <c:pt idx="15">
                  <c:v>2</c:v>
                </c:pt>
                <c:pt idx="16">
                  <c:v>2.1</c:v>
                </c:pt>
                <c:pt idx="17">
                  <c:v>2.2000000000000002</c:v>
                </c:pt>
                <c:pt idx="18">
                  <c:v>2.2999999999999998</c:v>
                </c:pt>
                <c:pt idx="19">
                  <c:v>2.4</c:v>
                </c:pt>
                <c:pt idx="20">
                  <c:v>2.5</c:v>
                </c:pt>
              </c:numCache>
            </c:numRef>
          </c:xVal>
          <c:yVal>
            <c:numRef>
              <c:f>'Grafik Perbandingan Sudut Motor'!$F$5:$F$25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35</c:v>
                </c:pt>
                <c:pt idx="4">
                  <c:v>45</c:v>
                </c:pt>
                <c:pt idx="5">
                  <c:v>60</c:v>
                </c:pt>
                <c:pt idx="6">
                  <c:v>75</c:v>
                </c:pt>
                <c:pt idx="7">
                  <c:v>90</c:v>
                </c:pt>
                <c:pt idx="8">
                  <c:v>105</c:v>
                </c:pt>
                <c:pt idx="9">
                  <c:v>120</c:v>
                </c:pt>
                <c:pt idx="10">
                  <c:v>135</c:v>
                </c:pt>
                <c:pt idx="11">
                  <c:v>145</c:v>
                </c:pt>
                <c:pt idx="12">
                  <c:v>160</c:v>
                </c:pt>
                <c:pt idx="13">
                  <c:v>170</c:v>
                </c:pt>
                <c:pt idx="14">
                  <c:v>185</c:v>
                </c:pt>
                <c:pt idx="15">
                  <c:v>200</c:v>
                </c:pt>
                <c:pt idx="16">
                  <c:v>210</c:v>
                </c:pt>
                <c:pt idx="17">
                  <c:v>225</c:v>
                </c:pt>
                <c:pt idx="18">
                  <c:v>230</c:v>
                </c:pt>
                <c:pt idx="19">
                  <c:v>250</c:v>
                </c:pt>
                <c:pt idx="20">
                  <c:v>260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60BC-4B79-AEEC-A8D198709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4453712"/>
        <c:axId val="1154285856"/>
      </c:scatterChart>
      <c:valAx>
        <c:axId val="10344537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Panjang</a:t>
                </a:r>
                <a:r>
                  <a:rPr lang="en-GB" baseline="0"/>
                  <a:t> Pulsa (mS)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4285856"/>
        <c:crosses val="autoZero"/>
        <c:crossBetween val="midCat"/>
      </c:valAx>
      <c:valAx>
        <c:axId val="115428585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Nilai Sudut (</a:t>
                </a:r>
                <a:r>
                  <a:rPr lang="en-GB" baseline="30000"/>
                  <a:t>o</a:t>
                </a:r>
                <a:r>
                  <a:rPr lang="en-GB" baseline="0"/>
                  <a:t>)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44537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4"/>
          <c:tx>
            <c:v>Error Lebar Pulsa Terukur - Terhitung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'Grafik Perbandingan PWM in out'!$G$8:$G$27</c:f>
              <c:numCache>
                <c:formatCode>General</c:formatCode>
                <c:ptCount val="20"/>
                <c:pt idx="0">
                  <c:v>0.02</c:v>
                </c:pt>
                <c:pt idx="1">
                  <c:v>0.04</c:v>
                </c:pt>
                <c:pt idx="2">
                  <c:v>0.02</c:v>
                </c:pt>
                <c:pt idx="3">
                  <c:v>0</c:v>
                </c:pt>
                <c:pt idx="4">
                  <c:v>0.02</c:v>
                </c:pt>
                <c:pt idx="5">
                  <c:v>0</c:v>
                </c:pt>
                <c:pt idx="6">
                  <c:v>0.02</c:v>
                </c:pt>
                <c:pt idx="7">
                  <c:v>0</c:v>
                </c:pt>
                <c:pt idx="8">
                  <c:v>0.02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1F1-4EF6-A519-BE59D2A88B55}"/>
            </c:ext>
          </c:extLst>
        </c:ser>
        <c:ser>
          <c:idx val="5"/>
          <c:order val="5"/>
          <c:tx>
            <c:v>Error Duty Cycyle Terukur - Terhitung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'Grafik Perbandingan PWM in out'!$H$8:$H$27</c:f>
              <c:numCache>
                <c:formatCode>General</c:formatCode>
                <c:ptCount val="20"/>
                <c:pt idx="0">
                  <c:v>0.1</c:v>
                </c:pt>
                <c:pt idx="1">
                  <c:v>0.2</c:v>
                </c:pt>
                <c:pt idx="2">
                  <c:v>0.1</c:v>
                </c:pt>
                <c:pt idx="3">
                  <c:v>0</c:v>
                </c:pt>
                <c:pt idx="4">
                  <c:v>0.1</c:v>
                </c:pt>
                <c:pt idx="5">
                  <c:v>0</c:v>
                </c:pt>
                <c:pt idx="6">
                  <c:v>0.1</c:v>
                </c:pt>
                <c:pt idx="7">
                  <c:v>0</c:v>
                </c:pt>
                <c:pt idx="8">
                  <c:v>0.1</c:v>
                </c:pt>
                <c:pt idx="9">
                  <c:v>0</c:v>
                </c:pt>
                <c:pt idx="10">
                  <c:v>0</c:v>
                </c:pt>
                <c:pt idx="11">
                  <c:v>-0.1</c:v>
                </c:pt>
                <c:pt idx="12">
                  <c:v>0</c:v>
                </c:pt>
                <c:pt idx="13">
                  <c:v>-0.1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-0.1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1F1-4EF6-A519-BE59D2A88B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6097631"/>
        <c:axId val="84714303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v>Lebar Pulsa Terhitung (mS)</c:v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'Grafik Perbandingan PWM in out'!$B$8:$B$27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500</c:v>
                      </c:pt>
                      <c:pt idx="1">
                        <c:v>600</c:v>
                      </c:pt>
                      <c:pt idx="2">
                        <c:v>700</c:v>
                      </c:pt>
                      <c:pt idx="3">
                        <c:v>800</c:v>
                      </c:pt>
                      <c:pt idx="4">
                        <c:v>900</c:v>
                      </c:pt>
                      <c:pt idx="5">
                        <c:v>1000</c:v>
                      </c:pt>
                      <c:pt idx="6">
                        <c:v>1100</c:v>
                      </c:pt>
                      <c:pt idx="7">
                        <c:v>1200</c:v>
                      </c:pt>
                      <c:pt idx="8">
                        <c:v>1300</c:v>
                      </c:pt>
                      <c:pt idx="9">
                        <c:v>1400</c:v>
                      </c:pt>
                      <c:pt idx="10">
                        <c:v>1500</c:v>
                      </c:pt>
                      <c:pt idx="11">
                        <c:v>1600</c:v>
                      </c:pt>
                      <c:pt idx="12">
                        <c:v>1700</c:v>
                      </c:pt>
                      <c:pt idx="13">
                        <c:v>1800</c:v>
                      </c:pt>
                      <c:pt idx="14">
                        <c:v>1900</c:v>
                      </c:pt>
                      <c:pt idx="15">
                        <c:v>2000</c:v>
                      </c:pt>
                      <c:pt idx="16">
                        <c:v>2100</c:v>
                      </c:pt>
                      <c:pt idx="17">
                        <c:v>2200</c:v>
                      </c:pt>
                      <c:pt idx="18">
                        <c:v>2300</c:v>
                      </c:pt>
                      <c:pt idx="19">
                        <c:v>2400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'Grafik Perbandingan PWM in out'!$C$8:$C$27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0.5</c:v>
                      </c:pt>
                      <c:pt idx="1">
                        <c:v>0.6</c:v>
                      </c:pt>
                      <c:pt idx="2">
                        <c:v>0.7</c:v>
                      </c:pt>
                      <c:pt idx="3">
                        <c:v>0.8</c:v>
                      </c:pt>
                      <c:pt idx="4">
                        <c:v>0.9</c:v>
                      </c:pt>
                      <c:pt idx="5">
                        <c:v>1</c:v>
                      </c:pt>
                      <c:pt idx="6">
                        <c:v>1.1000000000000001</c:v>
                      </c:pt>
                      <c:pt idx="7">
                        <c:v>1.2</c:v>
                      </c:pt>
                      <c:pt idx="8">
                        <c:v>1.3</c:v>
                      </c:pt>
                      <c:pt idx="9">
                        <c:v>1.4</c:v>
                      </c:pt>
                      <c:pt idx="10">
                        <c:v>1.5</c:v>
                      </c:pt>
                      <c:pt idx="11">
                        <c:v>1.6</c:v>
                      </c:pt>
                      <c:pt idx="12">
                        <c:v>1.7</c:v>
                      </c:pt>
                      <c:pt idx="13">
                        <c:v>1.8</c:v>
                      </c:pt>
                      <c:pt idx="14">
                        <c:v>1.9</c:v>
                      </c:pt>
                      <c:pt idx="15">
                        <c:v>2</c:v>
                      </c:pt>
                      <c:pt idx="16">
                        <c:v>2.1</c:v>
                      </c:pt>
                      <c:pt idx="17">
                        <c:v>2.2000000000000002</c:v>
                      </c:pt>
                      <c:pt idx="18">
                        <c:v>2.2999999999999998</c:v>
                      </c:pt>
                      <c:pt idx="19">
                        <c:v>2.4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51F1-4EF6-A519-BE59D2A88B55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v>Lebar Pulsa Terukur (mS)</c:v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'Grafik Perbandingan PWM in out'!$B$8:$B$27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500</c:v>
                      </c:pt>
                      <c:pt idx="1">
                        <c:v>600</c:v>
                      </c:pt>
                      <c:pt idx="2">
                        <c:v>700</c:v>
                      </c:pt>
                      <c:pt idx="3">
                        <c:v>800</c:v>
                      </c:pt>
                      <c:pt idx="4">
                        <c:v>900</c:v>
                      </c:pt>
                      <c:pt idx="5">
                        <c:v>1000</c:v>
                      </c:pt>
                      <c:pt idx="6">
                        <c:v>1100</c:v>
                      </c:pt>
                      <c:pt idx="7">
                        <c:v>1200</c:v>
                      </c:pt>
                      <c:pt idx="8">
                        <c:v>1300</c:v>
                      </c:pt>
                      <c:pt idx="9">
                        <c:v>1400</c:v>
                      </c:pt>
                      <c:pt idx="10">
                        <c:v>1500</c:v>
                      </c:pt>
                      <c:pt idx="11">
                        <c:v>1600</c:v>
                      </c:pt>
                      <c:pt idx="12">
                        <c:v>1700</c:v>
                      </c:pt>
                      <c:pt idx="13">
                        <c:v>1800</c:v>
                      </c:pt>
                      <c:pt idx="14">
                        <c:v>1900</c:v>
                      </c:pt>
                      <c:pt idx="15">
                        <c:v>2000</c:v>
                      </c:pt>
                      <c:pt idx="16">
                        <c:v>2100</c:v>
                      </c:pt>
                      <c:pt idx="17">
                        <c:v>2200</c:v>
                      </c:pt>
                      <c:pt idx="18">
                        <c:v>2300</c:v>
                      </c:pt>
                      <c:pt idx="19">
                        <c:v>2400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'Grafik Perbandingan PWM in out'!$E$8:$E$27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0.52</c:v>
                      </c:pt>
                      <c:pt idx="1">
                        <c:v>0.64</c:v>
                      </c:pt>
                      <c:pt idx="2">
                        <c:v>0.72</c:v>
                      </c:pt>
                      <c:pt idx="3">
                        <c:v>0.8</c:v>
                      </c:pt>
                      <c:pt idx="4">
                        <c:v>0.92</c:v>
                      </c:pt>
                      <c:pt idx="5">
                        <c:v>1</c:v>
                      </c:pt>
                      <c:pt idx="6">
                        <c:v>1.1200000000000001</c:v>
                      </c:pt>
                      <c:pt idx="7">
                        <c:v>1.2</c:v>
                      </c:pt>
                      <c:pt idx="8">
                        <c:v>1.32</c:v>
                      </c:pt>
                      <c:pt idx="9">
                        <c:v>1.4</c:v>
                      </c:pt>
                      <c:pt idx="10">
                        <c:v>1.5</c:v>
                      </c:pt>
                      <c:pt idx="11">
                        <c:v>1.6</c:v>
                      </c:pt>
                      <c:pt idx="12">
                        <c:v>1.7</c:v>
                      </c:pt>
                      <c:pt idx="13">
                        <c:v>1.8</c:v>
                      </c:pt>
                      <c:pt idx="14">
                        <c:v>1.9</c:v>
                      </c:pt>
                      <c:pt idx="15">
                        <c:v>2</c:v>
                      </c:pt>
                      <c:pt idx="16">
                        <c:v>2.1</c:v>
                      </c:pt>
                      <c:pt idx="17">
                        <c:v>2.2000000000000002</c:v>
                      </c:pt>
                      <c:pt idx="18">
                        <c:v>2.2999999999999998</c:v>
                      </c:pt>
                      <c:pt idx="19">
                        <c:v>2.4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51F1-4EF6-A519-BE59D2A88B55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v>Duty Cycle Terhitung (%)</c:v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'Grafik Perbandingan PWM in out'!$B$8:$B$27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500</c:v>
                      </c:pt>
                      <c:pt idx="1">
                        <c:v>600</c:v>
                      </c:pt>
                      <c:pt idx="2">
                        <c:v>700</c:v>
                      </c:pt>
                      <c:pt idx="3">
                        <c:v>800</c:v>
                      </c:pt>
                      <c:pt idx="4">
                        <c:v>900</c:v>
                      </c:pt>
                      <c:pt idx="5">
                        <c:v>1000</c:v>
                      </c:pt>
                      <c:pt idx="6">
                        <c:v>1100</c:v>
                      </c:pt>
                      <c:pt idx="7">
                        <c:v>1200</c:v>
                      </c:pt>
                      <c:pt idx="8">
                        <c:v>1300</c:v>
                      </c:pt>
                      <c:pt idx="9">
                        <c:v>1400</c:v>
                      </c:pt>
                      <c:pt idx="10">
                        <c:v>1500</c:v>
                      </c:pt>
                      <c:pt idx="11">
                        <c:v>1600</c:v>
                      </c:pt>
                      <c:pt idx="12">
                        <c:v>1700</c:v>
                      </c:pt>
                      <c:pt idx="13">
                        <c:v>1800</c:v>
                      </c:pt>
                      <c:pt idx="14">
                        <c:v>1900</c:v>
                      </c:pt>
                      <c:pt idx="15">
                        <c:v>2000</c:v>
                      </c:pt>
                      <c:pt idx="16">
                        <c:v>2100</c:v>
                      </c:pt>
                      <c:pt idx="17">
                        <c:v>2200</c:v>
                      </c:pt>
                      <c:pt idx="18">
                        <c:v>2300</c:v>
                      </c:pt>
                      <c:pt idx="19">
                        <c:v>2400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'Grafik Perbandingan PWM in out'!$D$8:$D$27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2.5</c:v>
                      </c:pt>
                      <c:pt idx="1">
                        <c:v>3</c:v>
                      </c:pt>
                      <c:pt idx="2">
                        <c:v>3.5</c:v>
                      </c:pt>
                      <c:pt idx="3">
                        <c:v>4</c:v>
                      </c:pt>
                      <c:pt idx="4">
                        <c:v>4.5</c:v>
                      </c:pt>
                      <c:pt idx="5">
                        <c:v>5</c:v>
                      </c:pt>
                      <c:pt idx="6">
                        <c:v>5.5</c:v>
                      </c:pt>
                      <c:pt idx="7">
                        <c:v>6</c:v>
                      </c:pt>
                      <c:pt idx="8">
                        <c:v>6.5</c:v>
                      </c:pt>
                      <c:pt idx="9">
                        <c:v>7</c:v>
                      </c:pt>
                      <c:pt idx="10">
                        <c:v>7.5</c:v>
                      </c:pt>
                      <c:pt idx="11">
                        <c:v>8</c:v>
                      </c:pt>
                      <c:pt idx="12">
                        <c:v>8.5</c:v>
                      </c:pt>
                      <c:pt idx="13">
                        <c:v>9</c:v>
                      </c:pt>
                      <c:pt idx="14">
                        <c:v>9.5</c:v>
                      </c:pt>
                      <c:pt idx="15">
                        <c:v>10</c:v>
                      </c:pt>
                      <c:pt idx="16">
                        <c:v>10.5</c:v>
                      </c:pt>
                      <c:pt idx="17">
                        <c:v>11</c:v>
                      </c:pt>
                      <c:pt idx="18">
                        <c:v>11.5</c:v>
                      </c:pt>
                      <c:pt idx="19">
                        <c:v>12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51F1-4EF6-A519-BE59D2A88B55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v>Duty Cycle Terukur (%)</c:v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'Grafik Perbandingan PWM in out'!$B$8:$B$27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500</c:v>
                      </c:pt>
                      <c:pt idx="1">
                        <c:v>600</c:v>
                      </c:pt>
                      <c:pt idx="2">
                        <c:v>700</c:v>
                      </c:pt>
                      <c:pt idx="3">
                        <c:v>800</c:v>
                      </c:pt>
                      <c:pt idx="4">
                        <c:v>900</c:v>
                      </c:pt>
                      <c:pt idx="5">
                        <c:v>1000</c:v>
                      </c:pt>
                      <c:pt idx="6">
                        <c:v>1100</c:v>
                      </c:pt>
                      <c:pt idx="7">
                        <c:v>1200</c:v>
                      </c:pt>
                      <c:pt idx="8">
                        <c:v>1300</c:v>
                      </c:pt>
                      <c:pt idx="9">
                        <c:v>1400</c:v>
                      </c:pt>
                      <c:pt idx="10">
                        <c:v>1500</c:v>
                      </c:pt>
                      <c:pt idx="11">
                        <c:v>1600</c:v>
                      </c:pt>
                      <c:pt idx="12">
                        <c:v>1700</c:v>
                      </c:pt>
                      <c:pt idx="13">
                        <c:v>1800</c:v>
                      </c:pt>
                      <c:pt idx="14">
                        <c:v>1900</c:v>
                      </c:pt>
                      <c:pt idx="15">
                        <c:v>2000</c:v>
                      </c:pt>
                      <c:pt idx="16">
                        <c:v>2100</c:v>
                      </c:pt>
                      <c:pt idx="17">
                        <c:v>2200</c:v>
                      </c:pt>
                      <c:pt idx="18">
                        <c:v>2300</c:v>
                      </c:pt>
                      <c:pt idx="19">
                        <c:v>2400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'Grafik Perbandingan PWM in out'!$F$8:$F$27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2.6</c:v>
                      </c:pt>
                      <c:pt idx="1">
                        <c:v>3.2</c:v>
                      </c:pt>
                      <c:pt idx="2">
                        <c:v>3.6</c:v>
                      </c:pt>
                      <c:pt idx="3">
                        <c:v>4</c:v>
                      </c:pt>
                      <c:pt idx="4">
                        <c:v>4.5999999999999996</c:v>
                      </c:pt>
                      <c:pt idx="5">
                        <c:v>5</c:v>
                      </c:pt>
                      <c:pt idx="6">
                        <c:v>5.6</c:v>
                      </c:pt>
                      <c:pt idx="7">
                        <c:v>6</c:v>
                      </c:pt>
                      <c:pt idx="8">
                        <c:v>6.6</c:v>
                      </c:pt>
                      <c:pt idx="9">
                        <c:v>7</c:v>
                      </c:pt>
                      <c:pt idx="10">
                        <c:v>7.5</c:v>
                      </c:pt>
                      <c:pt idx="11">
                        <c:v>7.9</c:v>
                      </c:pt>
                      <c:pt idx="12">
                        <c:v>8.5</c:v>
                      </c:pt>
                      <c:pt idx="13">
                        <c:v>8.9</c:v>
                      </c:pt>
                      <c:pt idx="14">
                        <c:v>9.5</c:v>
                      </c:pt>
                      <c:pt idx="15">
                        <c:v>10</c:v>
                      </c:pt>
                      <c:pt idx="16">
                        <c:v>10.5</c:v>
                      </c:pt>
                      <c:pt idx="17">
                        <c:v>10.9</c:v>
                      </c:pt>
                      <c:pt idx="18">
                        <c:v>11.5</c:v>
                      </c:pt>
                      <c:pt idx="19">
                        <c:v>12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51F1-4EF6-A519-BE59D2A88B55}"/>
                  </c:ext>
                </c:extLst>
              </c15:ser>
            </c15:filteredLineSeries>
          </c:ext>
        </c:extLst>
      </c:lineChart>
      <c:catAx>
        <c:axId val="12609763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Nilai Servo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714303"/>
        <c:crosses val="autoZero"/>
        <c:auto val="1"/>
        <c:lblAlgn val="ctr"/>
        <c:lblOffset val="100"/>
        <c:noMultiLvlLbl val="0"/>
      </c:catAx>
      <c:valAx>
        <c:axId val="84714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Nilai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0976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448946287571794"/>
          <c:y val="0.24635595580726025"/>
          <c:w val="0.3551053712428206"/>
          <c:h val="0.507288088385479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150812</xdr:colOff>
      <xdr:row>0</xdr:row>
      <xdr:rowOff>49212</xdr:rowOff>
    </xdr:from>
    <xdr:to>
      <xdr:col>49</xdr:col>
      <xdr:colOff>508000</xdr:colOff>
      <xdr:row>14</xdr:row>
      <xdr:rowOff>125412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782B930B-3DC0-495B-93AD-5C4347E5EE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37</xdr:col>
      <xdr:colOff>158750</xdr:colOff>
      <xdr:row>15</xdr:row>
      <xdr:rowOff>31750</xdr:rowOff>
    </xdr:from>
    <xdr:to>
      <xdr:col>49</xdr:col>
      <xdr:colOff>515938</xdr:colOff>
      <xdr:row>29</xdr:row>
      <xdr:rowOff>107950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1C79130-A20B-41CD-8983-6289427291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37</xdr:col>
      <xdr:colOff>158750</xdr:colOff>
      <xdr:row>29</xdr:row>
      <xdr:rowOff>174625</xdr:rowOff>
    </xdr:from>
    <xdr:to>
      <xdr:col>49</xdr:col>
      <xdr:colOff>515938</xdr:colOff>
      <xdr:row>44</xdr:row>
      <xdr:rowOff>60325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F75695AB-01FD-44B6-A2DC-50260F1575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37</xdr:col>
      <xdr:colOff>158750</xdr:colOff>
      <xdr:row>44</xdr:row>
      <xdr:rowOff>111125</xdr:rowOff>
    </xdr:from>
    <xdr:to>
      <xdr:col>49</xdr:col>
      <xdr:colOff>515938</xdr:colOff>
      <xdr:row>58</xdr:row>
      <xdr:rowOff>187325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523753CD-D6C9-4490-8316-1063FDA39E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37</xdr:col>
      <xdr:colOff>142875</xdr:colOff>
      <xdr:row>59</xdr:row>
      <xdr:rowOff>47625</xdr:rowOff>
    </xdr:from>
    <xdr:to>
      <xdr:col>49</xdr:col>
      <xdr:colOff>500063</xdr:colOff>
      <xdr:row>73</xdr:row>
      <xdr:rowOff>123825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951F3B6C-D475-43CD-8605-10BB136E93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37</xdr:col>
      <xdr:colOff>142875</xdr:colOff>
      <xdr:row>74</xdr:row>
      <xdr:rowOff>15875</xdr:rowOff>
    </xdr:from>
    <xdr:to>
      <xdr:col>49</xdr:col>
      <xdr:colOff>500063</xdr:colOff>
      <xdr:row>88</xdr:row>
      <xdr:rowOff>92075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2895F16F-8244-4F5E-89B9-F7B165CAD4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37</xdr:col>
      <xdr:colOff>142875</xdr:colOff>
      <xdr:row>88</xdr:row>
      <xdr:rowOff>158750</xdr:rowOff>
    </xdr:from>
    <xdr:to>
      <xdr:col>49</xdr:col>
      <xdr:colOff>500063</xdr:colOff>
      <xdr:row>103</xdr:row>
      <xdr:rowOff>44450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15E2CA25-44AC-4CDE-9D49-2262060226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37</xdr:col>
      <xdr:colOff>142875</xdr:colOff>
      <xdr:row>103</xdr:row>
      <xdr:rowOff>111125</xdr:rowOff>
    </xdr:from>
    <xdr:to>
      <xdr:col>49</xdr:col>
      <xdr:colOff>500063</xdr:colOff>
      <xdr:row>117</xdr:row>
      <xdr:rowOff>187325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5138C540-6AEB-471B-B87A-BC2514BF44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37</xdr:col>
      <xdr:colOff>142875</xdr:colOff>
      <xdr:row>118</xdr:row>
      <xdr:rowOff>63500</xdr:rowOff>
    </xdr:from>
    <xdr:to>
      <xdr:col>49</xdr:col>
      <xdr:colOff>500063</xdr:colOff>
      <xdr:row>132</xdr:row>
      <xdr:rowOff>139700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2B9B5A39-944D-42BE-8090-6FE0439267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37</xdr:col>
      <xdr:colOff>95250</xdr:colOff>
      <xdr:row>133</xdr:row>
      <xdr:rowOff>63500</xdr:rowOff>
    </xdr:from>
    <xdr:to>
      <xdr:col>49</xdr:col>
      <xdr:colOff>452438</xdr:colOff>
      <xdr:row>147</xdr:row>
      <xdr:rowOff>139700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A111A26D-2098-4F05-AAB8-7B630CE6BC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359832</xdr:colOff>
      <xdr:row>168</xdr:row>
      <xdr:rowOff>105832</xdr:rowOff>
    </xdr:from>
    <xdr:to>
      <xdr:col>20</xdr:col>
      <xdr:colOff>717020</xdr:colOff>
      <xdr:row>182</xdr:row>
      <xdr:rowOff>182032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CCC466AB-60A0-42E8-A63E-0A2EC019DA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38100</xdr:colOff>
      <xdr:row>30</xdr:row>
      <xdr:rowOff>57150</xdr:rowOff>
    </xdr:from>
    <xdr:to>
      <xdr:col>35</xdr:col>
      <xdr:colOff>190500</xdr:colOff>
      <xdr:row>44</xdr:row>
      <xdr:rowOff>133350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C3BE57F-5CB1-429F-AC01-320EDCD5DB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171449</xdr:colOff>
      <xdr:row>8</xdr:row>
      <xdr:rowOff>95250</xdr:rowOff>
    </xdr:from>
    <xdr:to>
      <xdr:col>18</xdr:col>
      <xdr:colOff>142874</xdr:colOff>
      <xdr:row>22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B048A47-D1AF-4003-9848-2AF5AF106E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502443</xdr:colOff>
      <xdr:row>7</xdr:row>
      <xdr:rowOff>38101</xdr:rowOff>
    </xdr:from>
    <xdr:to>
      <xdr:col>19</xdr:col>
      <xdr:colOff>500062</xdr:colOff>
      <xdr:row>19</xdr:row>
      <xdr:rowOff>185738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62AB402-997A-4C9C-B402-68D3755F18E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22526-B399-422B-92F8-51710D624C04}">
  <dimension ref="A1:AK166"/>
  <sheetViews>
    <sheetView tabSelected="1" topLeftCell="B1" zoomScale="90" zoomScaleNormal="90" workbookViewId="0">
      <selection activeCell="K18" sqref="K18"/>
    </sheetView>
  </sheetViews>
  <sheetFormatPr defaultRowHeight="15" x14ac:dyDescent="0.25"/>
  <cols>
    <col min="21" max="21" width="11.140625" customWidth="1"/>
  </cols>
  <sheetData>
    <row r="1" spans="1:37" x14ac:dyDescent="0.25">
      <c r="A1" s="7"/>
      <c r="B1" s="16" t="s">
        <v>40</v>
      </c>
      <c r="C1" s="16"/>
      <c r="D1" s="16"/>
      <c r="E1" s="16"/>
      <c r="F1" s="16"/>
      <c r="G1" s="16"/>
      <c r="H1" s="16" t="s">
        <v>39</v>
      </c>
      <c r="I1" s="16"/>
      <c r="J1" s="16"/>
      <c r="K1" s="16"/>
      <c r="L1" s="16"/>
      <c r="M1" s="16"/>
      <c r="N1" s="16" t="s">
        <v>19</v>
      </c>
      <c r="O1" s="16"/>
      <c r="P1" s="16"/>
      <c r="Q1" s="17" t="s">
        <v>42</v>
      </c>
      <c r="R1" s="17"/>
      <c r="S1" s="17"/>
      <c r="T1" s="17" t="s">
        <v>41</v>
      </c>
      <c r="U1" s="17"/>
      <c r="V1" s="17"/>
    </row>
    <row r="2" spans="1:37" x14ac:dyDescent="0.25">
      <c r="A2" s="7"/>
      <c r="B2" s="7" t="s">
        <v>0</v>
      </c>
      <c r="C2" s="7" t="s">
        <v>1</v>
      </c>
      <c r="D2" s="7" t="s">
        <v>2</v>
      </c>
      <c r="E2" s="7" t="s">
        <v>3</v>
      </c>
      <c r="F2" s="7" t="s">
        <v>4</v>
      </c>
      <c r="G2" s="7" t="s">
        <v>5</v>
      </c>
      <c r="H2" s="7" t="s">
        <v>0</v>
      </c>
      <c r="I2" s="7" t="s">
        <v>1</v>
      </c>
      <c r="J2" s="7" t="s">
        <v>2</v>
      </c>
      <c r="K2" s="7" t="s">
        <v>3</v>
      </c>
      <c r="L2" s="7" t="s">
        <v>4</v>
      </c>
      <c r="M2" s="7" t="s">
        <v>5</v>
      </c>
      <c r="N2" s="7" t="s">
        <v>16</v>
      </c>
      <c r="O2" s="7" t="s">
        <v>17</v>
      </c>
      <c r="P2" s="7" t="s">
        <v>18</v>
      </c>
      <c r="Q2" s="7" t="s">
        <v>16</v>
      </c>
      <c r="R2" s="7" t="s">
        <v>17</v>
      </c>
      <c r="S2" s="7" t="s">
        <v>18</v>
      </c>
      <c r="T2" s="7" t="s">
        <v>16</v>
      </c>
      <c r="U2" s="7" t="s">
        <v>17</v>
      </c>
      <c r="V2" s="7" t="s">
        <v>18</v>
      </c>
      <c r="AH2" t="s">
        <v>44</v>
      </c>
    </row>
    <row r="3" spans="1:37" x14ac:dyDescent="0.25">
      <c r="A3" s="7" t="s">
        <v>6</v>
      </c>
      <c r="B3" s="7">
        <v>40.399904329999998</v>
      </c>
      <c r="C3" s="7">
        <v>130</v>
      </c>
      <c r="D3" s="7">
        <v>60</v>
      </c>
      <c r="E3" s="7">
        <v>80</v>
      </c>
      <c r="F3" s="7">
        <v>90</v>
      </c>
      <c r="G3" s="7">
        <v>120</v>
      </c>
      <c r="H3" s="7">
        <f>-90+B3</f>
        <v>-49.600095670000002</v>
      </c>
      <c r="I3" s="7">
        <f>(150-C3)*(90/60)</f>
        <v>30</v>
      </c>
      <c r="J3" s="7">
        <f>((D3-30)*(90/60))-90</f>
        <v>-45</v>
      </c>
      <c r="K3" s="7">
        <f>90-E3</f>
        <v>10</v>
      </c>
      <c r="L3" s="7">
        <v>90</v>
      </c>
      <c r="M3" s="7">
        <v>45</v>
      </c>
      <c r="N3" s="7">
        <f>COS(RADIANS(H3))*((16.5*COS(RADIANS(I3+J3+K3)))+(6.5*COS(RADIANS(I3+J3)))+(10.5*COS(RADIANS(I3)))+0.1)</f>
        <v>20.680815487370833</v>
      </c>
      <c r="O3" s="7">
        <f>SIN(RADIANS(H3))*((16.5*COS(RADIANS(I3+J3+K3)))+(6.5*COS(RADIANS(I3+J3)))+(10.5*COS(RADIANS(I3)))+0.1)</f>
        <v>-24.299958200871622</v>
      </c>
      <c r="P3" s="7">
        <f>(16.5*SIN(RADIANS(I3+J3+K3)))+(6.5*SIN(RADIANS(I3+J3)))+(10.5*SIN(RADIANS(I3)))+11.5</f>
        <v>13.629606451497255</v>
      </c>
      <c r="Q3" s="9">
        <v>20</v>
      </c>
      <c r="R3" s="9">
        <v>-23.5</v>
      </c>
      <c r="S3">
        <v>5</v>
      </c>
      <c r="T3">
        <f>N3-Q3</f>
        <v>0.68081548737083253</v>
      </c>
      <c r="U3">
        <f>O3-R3</f>
        <v>-0.79995820087162173</v>
      </c>
      <c r="V3">
        <f t="shared" ref="V3" si="0">P3-S3</f>
        <v>8.6296064514972546</v>
      </c>
      <c r="AE3">
        <v>1</v>
      </c>
      <c r="AF3">
        <v>15.95449856456468</v>
      </c>
      <c r="AG3">
        <v>-27.63400212311074</v>
      </c>
      <c r="AH3">
        <v>13.629606451497255</v>
      </c>
      <c r="AI3" s="9">
        <v>20</v>
      </c>
      <c r="AJ3" s="9">
        <v>-23.5</v>
      </c>
      <c r="AK3">
        <v>5</v>
      </c>
    </row>
    <row r="4" spans="1:37" x14ac:dyDescent="0.25">
      <c r="A4" s="7" t="s">
        <v>7</v>
      </c>
      <c r="B4" s="7">
        <v>23.051300919999999</v>
      </c>
      <c r="C4" s="7">
        <v>130</v>
      </c>
      <c r="D4" s="7">
        <v>90</v>
      </c>
      <c r="E4" s="7">
        <v>125</v>
      </c>
      <c r="F4" s="7">
        <v>90</v>
      </c>
      <c r="G4" s="7">
        <v>120</v>
      </c>
      <c r="H4" s="7">
        <f t="shared" ref="H4:H12" si="1">-90+B4</f>
        <v>-66.948699079999997</v>
      </c>
      <c r="I4" s="7">
        <f t="shared" ref="I4:I12" si="2">(150-C4)*(90/60)</f>
        <v>30</v>
      </c>
      <c r="J4" s="7">
        <f t="shared" ref="J4:J12" si="3">((D4-30)*(90/60))-90</f>
        <v>0</v>
      </c>
      <c r="K4" s="7">
        <f t="shared" ref="K4:K12" si="4">90-E4</f>
        <v>-35</v>
      </c>
      <c r="L4" s="7">
        <v>90</v>
      </c>
      <c r="M4" s="7">
        <v>45</v>
      </c>
      <c r="N4" s="7">
        <f t="shared" ref="N4:N12" si="5">COS(RADIANS(H4))*((16.5*COS(RADIANS(I4+J4+K4)))+(6.5*COS(RADIANS(I4+J4)))+(10.5*COS(RADIANS(I4)))+0.1)</f>
        <v>12.239875187719386</v>
      </c>
      <c r="O4" s="7">
        <f t="shared" ref="O4:O12" si="6">SIN(RADIANS(H4))*((16.5*COS(RADIANS(I4+J4+K4)))+(6.5*COS(RADIANS(I4+J4)))+(10.5*COS(RADIANS(I4)))+0.1)</f>
        <v>-28.763706686226147</v>
      </c>
      <c r="P4" s="7">
        <f t="shared" ref="P4:P12" si="7">(16.5*SIN(RADIANS(I4+J4+K4)))+(6.5*SIN(RADIANS(I4+J4)))+(10.5*SIN(RADIANS(I4)))+11.5</f>
        <v>18.561930244663639</v>
      </c>
      <c r="Q4" s="9">
        <v>10</v>
      </c>
      <c r="R4" s="9">
        <v>-23.5</v>
      </c>
      <c r="S4">
        <v>5</v>
      </c>
      <c r="T4">
        <f t="shared" ref="T4:T12" si="8">N4-Q4</f>
        <v>2.2398751877193863</v>
      </c>
      <c r="U4">
        <f>O4-R4</f>
        <v>-5.263706686226147</v>
      </c>
      <c r="V4">
        <f t="shared" ref="V4:V12" si="9">P4-S4</f>
        <v>13.561930244663639</v>
      </c>
      <c r="AE4">
        <v>2</v>
      </c>
      <c r="AF4">
        <v>17.378885404706281</v>
      </c>
      <c r="AG4">
        <v>-26.761136744855822</v>
      </c>
      <c r="AH4">
        <v>13.629606451497255</v>
      </c>
      <c r="AI4" s="9">
        <v>20</v>
      </c>
      <c r="AJ4" s="9">
        <v>-23.5</v>
      </c>
      <c r="AK4">
        <v>5</v>
      </c>
    </row>
    <row r="5" spans="1:37" x14ac:dyDescent="0.25">
      <c r="A5" s="7" t="s">
        <v>8</v>
      </c>
      <c r="B5" s="7">
        <v>60.101098159999999</v>
      </c>
      <c r="C5" s="7">
        <v>110</v>
      </c>
      <c r="D5" s="7">
        <v>35</v>
      </c>
      <c r="E5" s="7">
        <v>120</v>
      </c>
      <c r="F5" s="7">
        <v>90</v>
      </c>
      <c r="G5" s="7">
        <v>120</v>
      </c>
      <c r="H5" s="7">
        <f t="shared" si="1"/>
        <v>-29.898901840000001</v>
      </c>
      <c r="I5" s="7">
        <f t="shared" si="2"/>
        <v>60</v>
      </c>
      <c r="J5" s="7">
        <f t="shared" si="3"/>
        <v>-82.5</v>
      </c>
      <c r="K5" s="7">
        <f t="shared" si="4"/>
        <v>-30</v>
      </c>
      <c r="L5" s="7">
        <v>90</v>
      </c>
      <c r="M5" s="7">
        <v>45</v>
      </c>
      <c r="N5" s="7">
        <f t="shared" si="5"/>
        <v>18.55160463388766</v>
      </c>
      <c r="O5" s="7">
        <f t="shared" si="6"/>
        <v>-10.667172665082306</v>
      </c>
      <c r="P5" s="7">
        <f t="shared" si="7"/>
        <v>5.0154943145581417</v>
      </c>
      <c r="Q5" s="9">
        <v>20</v>
      </c>
      <c r="R5" s="9">
        <v>-11.5</v>
      </c>
      <c r="S5">
        <v>5</v>
      </c>
      <c r="T5">
        <f t="shared" si="8"/>
        <v>-1.4483953661123401</v>
      </c>
      <c r="U5">
        <f>O5-R5</f>
        <v>0.83282733491769356</v>
      </c>
      <c r="V5">
        <f t="shared" si="9"/>
        <v>1.5494314558141653E-2</v>
      </c>
      <c r="AE5">
        <v>3</v>
      </c>
      <c r="AF5">
        <v>22.563068250869446</v>
      </c>
      <c r="AG5">
        <v>-22.563068250869442</v>
      </c>
      <c r="AH5">
        <v>13.629606451497255</v>
      </c>
      <c r="AI5" s="9">
        <v>20</v>
      </c>
      <c r="AJ5" s="9">
        <v>-23.5</v>
      </c>
      <c r="AK5">
        <v>5</v>
      </c>
    </row>
    <row r="6" spans="1:37" x14ac:dyDescent="0.25">
      <c r="A6" s="7" t="s">
        <v>9</v>
      </c>
      <c r="B6" s="7">
        <v>41.0090869</v>
      </c>
      <c r="C6" s="7">
        <v>100</v>
      </c>
      <c r="D6" s="7">
        <v>30</v>
      </c>
      <c r="E6" s="7">
        <v>110</v>
      </c>
      <c r="F6" s="7">
        <v>90</v>
      </c>
      <c r="G6" s="7">
        <v>120</v>
      </c>
      <c r="H6" s="7">
        <f t="shared" si="1"/>
        <v>-48.9909131</v>
      </c>
      <c r="I6" s="7">
        <f t="shared" si="2"/>
        <v>75</v>
      </c>
      <c r="J6" s="7">
        <f t="shared" si="3"/>
        <v>-90</v>
      </c>
      <c r="K6" s="7">
        <f t="shared" si="4"/>
        <v>-20</v>
      </c>
      <c r="L6" s="7">
        <v>90</v>
      </c>
      <c r="M6" s="7">
        <v>45</v>
      </c>
      <c r="N6" s="7">
        <f t="shared" si="5"/>
        <v>14.83759615737933</v>
      </c>
      <c r="O6" s="7">
        <f t="shared" si="6"/>
        <v>-17.063235581930634</v>
      </c>
      <c r="P6" s="7">
        <f t="shared" si="7"/>
        <v>10.495886183076573</v>
      </c>
      <c r="Q6" s="9">
        <v>10</v>
      </c>
      <c r="R6" s="9">
        <v>-11.5</v>
      </c>
      <c r="S6">
        <v>5</v>
      </c>
      <c r="T6">
        <f t="shared" si="8"/>
        <v>4.8375961573793305</v>
      </c>
      <c r="U6">
        <f>O6-R6</f>
        <v>-5.5632355819306341</v>
      </c>
      <c r="V6">
        <f t="shared" si="9"/>
        <v>5.4958861830765731</v>
      </c>
      <c r="AE6">
        <v>4</v>
      </c>
      <c r="AF6">
        <v>18.302248860861777</v>
      </c>
      <c r="AG6">
        <v>-26.138320229537882</v>
      </c>
      <c r="AH6">
        <v>13.629606451497255</v>
      </c>
      <c r="AI6" s="9">
        <v>20</v>
      </c>
      <c r="AJ6" s="9">
        <v>-23.5</v>
      </c>
      <c r="AK6">
        <v>5</v>
      </c>
    </row>
    <row r="7" spans="1:37" x14ac:dyDescent="0.25">
      <c r="A7" s="7" t="s">
        <v>10</v>
      </c>
      <c r="B7" s="7">
        <v>90</v>
      </c>
      <c r="C7" s="7">
        <v>110</v>
      </c>
      <c r="D7" s="7">
        <v>50</v>
      </c>
      <c r="E7" s="7">
        <v>120</v>
      </c>
      <c r="F7" s="7">
        <v>90</v>
      </c>
      <c r="G7" s="7">
        <v>120</v>
      </c>
      <c r="H7" s="7">
        <f t="shared" si="1"/>
        <v>0</v>
      </c>
      <c r="I7" s="7">
        <f t="shared" si="2"/>
        <v>60</v>
      </c>
      <c r="J7" s="7">
        <f t="shared" si="3"/>
        <v>-60</v>
      </c>
      <c r="K7" s="7">
        <f t="shared" si="4"/>
        <v>-30</v>
      </c>
      <c r="L7" s="7">
        <v>90</v>
      </c>
      <c r="M7" s="7">
        <v>45</v>
      </c>
      <c r="N7" s="7">
        <f t="shared" si="5"/>
        <v>26.139419162443239</v>
      </c>
      <c r="O7" s="7">
        <f t="shared" si="6"/>
        <v>0</v>
      </c>
      <c r="P7" s="7">
        <f t="shared" si="7"/>
        <v>12.343266739736608</v>
      </c>
      <c r="Q7" s="9">
        <v>20</v>
      </c>
      <c r="R7" s="9">
        <v>0</v>
      </c>
      <c r="S7">
        <v>5</v>
      </c>
      <c r="T7">
        <f t="shared" si="8"/>
        <v>6.1394191624432395</v>
      </c>
      <c r="U7">
        <f t="shared" ref="U7:U12" si="10">O7-R7</f>
        <v>0</v>
      </c>
      <c r="V7">
        <f t="shared" si="9"/>
        <v>7.3432667397366078</v>
      </c>
      <c r="AE7">
        <v>5</v>
      </c>
      <c r="AF7">
        <v>15.95449856456468</v>
      </c>
      <c r="AG7">
        <v>-27.63400212311074</v>
      </c>
      <c r="AH7">
        <v>13.629606451497255</v>
      </c>
      <c r="AI7" s="9">
        <v>20</v>
      </c>
      <c r="AJ7" s="9">
        <v>-23.5</v>
      </c>
      <c r="AK7">
        <v>5</v>
      </c>
    </row>
    <row r="8" spans="1:37" x14ac:dyDescent="0.25">
      <c r="A8" s="7" t="s">
        <v>11</v>
      </c>
      <c r="B8" s="7">
        <v>90</v>
      </c>
      <c r="C8" s="7">
        <v>100</v>
      </c>
      <c r="D8" s="7">
        <v>30</v>
      </c>
      <c r="E8" s="7">
        <v>145</v>
      </c>
      <c r="F8" s="7">
        <v>90</v>
      </c>
      <c r="G8" s="7">
        <v>120</v>
      </c>
      <c r="H8" s="7">
        <f t="shared" si="1"/>
        <v>0</v>
      </c>
      <c r="I8" s="7">
        <f t="shared" si="2"/>
        <v>75</v>
      </c>
      <c r="J8" s="7">
        <f t="shared" si="3"/>
        <v>-90</v>
      </c>
      <c r="K8" s="7">
        <f t="shared" si="4"/>
        <v>-55</v>
      </c>
      <c r="L8" s="7">
        <v>90</v>
      </c>
      <c r="M8" s="7">
        <v>45</v>
      </c>
      <c r="N8" s="7">
        <f t="shared" si="5"/>
        <v>14.739450209328947</v>
      </c>
      <c r="O8" s="7">
        <f t="shared" si="6"/>
        <v>0</v>
      </c>
      <c r="P8" s="7">
        <f t="shared" si="7"/>
        <v>4.454969139901344</v>
      </c>
      <c r="Q8" s="9">
        <v>10</v>
      </c>
      <c r="R8" s="9">
        <v>0</v>
      </c>
      <c r="S8">
        <v>5</v>
      </c>
      <c r="T8">
        <f t="shared" si="8"/>
        <v>4.7394502093289468</v>
      </c>
      <c r="U8">
        <f t="shared" si="10"/>
        <v>0</v>
      </c>
      <c r="V8">
        <f t="shared" si="9"/>
        <v>-0.54503086009865598</v>
      </c>
      <c r="AF8" s="7"/>
      <c r="AG8" s="7"/>
      <c r="AH8" s="7"/>
    </row>
    <row r="9" spans="1:37" x14ac:dyDescent="0.25">
      <c r="A9" s="7" t="s">
        <v>12</v>
      </c>
      <c r="B9" s="7">
        <v>118.8989018</v>
      </c>
      <c r="C9" s="7">
        <v>115</v>
      </c>
      <c r="D9" s="7">
        <v>50</v>
      </c>
      <c r="E9" s="7">
        <v>110</v>
      </c>
      <c r="F9" s="7">
        <v>90</v>
      </c>
      <c r="G9" s="7">
        <v>120</v>
      </c>
      <c r="H9" s="7">
        <f t="shared" si="1"/>
        <v>28.898901800000004</v>
      </c>
      <c r="I9" s="7">
        <f t="shared" si="2"/>
        <v>52.5</v>
      </c>
      <c r="J9" s="7">
        <f t="shared" si="3"/>
        <v>-60</v>
      </c>
      <c r="K9" s="7">
        <f t="shared" si="4"/>
        <v>-20</v>
      </c>
      <c r="L9" s="7">
        <v>90</v>
      </c>
      <c r="M9" s="7">
        <v>45</v>
      </c>
      <c r="N9" s="7">
        <f t="shared" si="5"/>
        <v>24.138620551268652</v>
      </c>
      <c r="O9" s="7">
        <f t="shared" si="6"/>
        <v>13.3246307866143</v>
      </c>
      <c r="P9" s="7">
        <f t="shared" si="7"/>
        <v>11.362937705249575</v>
      </c>
      <c r="Q9" s="9">
        <v>20</v>
      </c>
      <c r="R9" s="9">
        <v>11.5</v>
      </c>
      <c r="S9">
        <v>5</v>
      </c>
      <c r="T9">
        <f t="shared" si="8"/>
        <v>4.1386205512686516</v>
      </c>
      <c r="U9">
        <f t="shared" si="10"/>
        <v>1.8246307866142999</v>
      </c>
      <c r="V9">
        <f t="shared" si="9"/>
        <v>6.3629377052495748</v>
      </c>
      <c r="AF9" s="7"/>
      <c r="AG9" s="7"/>
      <c r="AH9" s="7"/>
    </row>
    <row r="10" spans="1:37" x14ac:dyDescent="0.25">
      <c r="A10" s="7" t="s">
        <v>13</v>
      </c>
      <c r="B10" s="7">
        <v>138.9909131</v>
      </c>
      <c r="C10" s="7">
        <v>100</v>
      </c>
      <c r="D10" s="7">
        <v>30</v>
      </c>
      <c r="E10" s="7">
        <v>120</v>
      </c>
      <c r="F10" s="7">
        <v>90</v>
      </c>
      <c r="G10" s="7">
        <v>120</v>
      </c>
      <c r="H10" s="7">
        <f t="shared" si="1"/>
        <v>48.9909131</v>
      </c>
      <c r="I10" s="7">
        <f t="shared" si="2"/>
        <v>75</v>
      </c>
      <c r="J10" s="7">
        <f t="shared" si="3"/>
        <v>-90</v>
      </c>
      <c r="K10" s="7">
        <f t="shared" si="4"/>
        <v>-30</v>
      </c>
      <c r="L10" s="7">
        <v>90</v>
      </c>
      <c r="M10" s="7">
        <v>45</v>
      </c>
      <c r="N10" s="7">
        <f t="shared" si="5"/>
        <v>13.624487830944034</v>
      </c>
      <c r="O10" s="7">
        <f t="shared" si="6"/>
        <v>15.668161006452827</v>
      </c>
      <c r="P10" s="7">
        <f t="shared" si="7"/>
        <v>8.2926354932908009</v>
      </c>
      <c r="Q10" s="9">
        <v>10</v>
      </c>
      <c r="R10" s="9">
        <v>11.5</v>
      </c>
      <c r="S10">
        <v>5</v>
      </c>
      <c r="T10">
        <f t="shared" si="8"/>
        <v>3.6244878309440338</v>
      </c>
      <c r="U10">
        <f t="shared" si="10"/>
        <v>4.1681610064528272</v>
      </c>
      <c r="V10">
        <f t="shared" si="9"/>
        <v>3.2926354932908009</v>
      </c>
      <c r="AF10" s="7"/>
      <c r="AG10" s="7"/>
      <c r="AH10" s="7"/>
    </row>
    <row r="11" spans="1:37" x14ac:dyDescent="0.25">
      <c r="A11" s="7" t="s">
        <v>15</v>
      </c>
      <c r="B11" s="7">
        <v>138.9909131</v>
      </c>
      <c r="C11" s="7">
        <v>130</v>
      </c>
      <c r="D11" s="7">
        <v>70</v>
      </c>
      <c r="E11" s="7">
        <v>90</v>
      </c>
      <c r="F11" s="7">
        <v>90</v>
      </c>
      <c r="G11" s="7">
        <v>120</v>
      </c>
      <c r="H11" s="7">
        <f t="shared" si="1"/>
        <v>48.9909131</v>
      </c>
      <c r="I11" s="7">
        <f t="shared" si="2"/>
        <v>30</v>
      </c>
      <c r="J11" s="7">
        <f t="shared" si="3"/>
        <v>-30</v>
      </c>
      <c r="K11" s="7">
        <f t="shared" si="4"/>
        <v>0</v>
      </c>
      <c r="L11" s="7">
        <v>90</v>
      </c>
      <c r="M11" s="7">
        <v>45</v>
      </c>
      <c r="N11" s="7">
        <f t="shared" si="5"/>
        <v>21.124536397845475</v>
      </c>
      <c r="O11" s="7">
        <f t="shared" si="6"/>
        <v>24.29321685886686</v>
      </c>
      <c r="P11" s="7">
        <f t="shared" si="7"/>
        <v>16.75</v>
      </c>
      <c r="Q11" s="9">
        <v>20</v>
      </c>
      <c r="R11" s="9">
        <v>23</v>
      </c>
      <c r="S11">
        <v>5</v>
      </c>
      <c r="T11">
        <f t="shared" si="8"/>
        <v>1.1245363978454748</v>
      </c>
      <c r="U11">
        <f t="shared" si="10"/>
        <v>1.2932168588668596</v>
      </c>
      <c r="V11">
        <f t="shared" si="9"/>
        <v>11.75</v>
      </c>
      <c r="AF11" s="7"/>
      <c r="AG11" s="7"/>
      <c r="AH11" s="7"/>
    </row>
    <row r="12" spans="1:37" x14ac:dyDescent="0.25">
      <c r="A12" s="7" t="s">
        <v>14</v>
      </c>
      <c r="B12" s="7">
        <v>156.5014343</v>
      </c>
      <c r="C12" s="7">
        <v>110</v>
      </c>
      <c r="D12" s="7">
        <v>40</v>
      </c>
      <c r="E12" s="7">
        <v>90</v>
      </c>
      <c r="F12" s="7">
        <v>90</v>
      </c>
      <c r="G12" s="7">
        <v>120</v>
      </c>
      <c r="H12" s="7">
        <f t="shared" si="1"/>
        <v>66.5014343</v>
      </c>
      <c r="I12" s="7">
        <f t="shared" si="2"/>
        <v>60</v>
      </c>
      <c r="J12" s="7">
        <f t="shared" si="3"/>
        <v>-75</v>
      </c>
      <c r="K12" s="7">
        <f t="shared" si="4"/>
        <v>0</v>
      </c>
      <c r="L12" s="7">
        <v>90</v>
      </c>
      <c r="M12" s="7">
        <v>45</v>
      </c>
      <c r="N12" s="7">
        <f t="shared" si="5"/>
        <v>10.991401225191485</v>
      </c>
      <c r="O12" s="7">
        <f t="shared" si="6"/>
        <v>25.280222788923023</v>
      </c>
      <c r="P12" s="7">
        <f t="shared" si="7"/>
        <v>14.64042870237863</v>
      </c>
      <c r="Q12" s="9">
        <v>10</v>
      </c>
      <c r="R12" s="9">
        <v>23</v>
      </c>
      <c r="S12">
        <v>5</v>
      </c>
      <c r="T12">
        <f t="shared" si="8"/>
        <v>0.99140122519148477</v>
      </c>
      <c r="U12">
        <f t="shared" si="10"/>
        <v>2.2802227889230231</v>
      </c>
      <c r="V12">
        <f t="shared" si="9"/>
        <v>9.6404287023786299</v>
      </c>
      <c r="AF12" s="7"/>
      <c r="AG12" s="7"/>
      <c r="AH12" s="7"/>
    </row>
    <row r="15" spans="1:37" x14ac:dyDescent="0.25">
      <c r="A15" s="7"/>
      <c r="B15" s="17" t="s">
        <v>38</v>
      </c>
      <c r="C15" s="17"/>
      <c r="D15" s="17"/>
      <c r="E15" s="17"/>
      <c r="F15" s="17"/>
      <c r="G15" s="17"/>
      <c r="H15" s="17" t="s">
        <v>39</v>
      </c>
      <c r="I15" s="17"/>
      <c r="J15" s="17"/>
      <c r="K15" s="17"/>
      <c r="L15" s="17"/>
      <c r="M15" s="17"/>
      <c r="N15" s="17" t="s">
        <v>19</v>
      </c>
      <c r="O15" s="17"/>
      <c r="P15" s="17"/>
      <c r="Q15" s="17" t="s">
        <v>42</v>
      </c>
      <c r="R15" s="17"/>
      <c r="S15" s="17"/>
      <c r="T15" s="17" t="s">
        <v>41</v>
      </c>
      <c r="U15" s="17"/>
      <c r="V15" s="17"/>
      <c r="W15" s="17"/>
      <c r="X15" s="17"/>
      <c r="Y15" s="17"/>
      <c r="Z15" s="17"/>
      <c r="AA15" s="17"/>
      <c r="AB15" s="17"/>
      <c r="AH15" t="s">
        <v>45</v>
      </c>
    </row>
    <row r="16" spans="1:37" x14ac:dyDescent="0.25">
      <c r="A16" t="s">
        <v>43</v>
      </c>
      <c r="B16" t="s">
        <v>0</v>
      </c>
      <c r="C16" t="s">
        <v>1</v>
      </c>
      <c r="D16" t="s">
        <v>2</v>
      </c>
      <c r="E16" t="s">
        <v>3</v>
      </c>
      <c r="F16" t="s">
        <v>4</v>
      </c>
      <c r="G16" t="s">
        <v>5</v>
      </c>
      <c r="H16" t="s">
        <v>0</v>
      </c>
      <c r="I16" t="s">
        <v>1</v>
      </c>
      <c r="J16" t="s">
        <v>2</v>
      </c>
      <c r="K16" t="s">
        <v>3</v>
      </c>
      <c r="L16" t="s">
        <v>4</v>
      </c>
      <c r="M16" t="s">
        <v>5</v>
      </c>
      <c r="N16" t="s">
        <v>16</v>
      </c>
      <c r="O16" t="s">
        <v>17</v>
      </c>
      <c r="P16" t="s">
        <v>18</v>
      </c>
      <c r="Q16" s="7" t="s">
        <v>16</v>
      </c>
      <c r="R16" s="7" t="s">
        <v>17</v>
      </c>
      <c r="S16" s="7" t="s">
        <v>18</v>
      </c>
      <c r="T16" s="7" t="s">
        <v>16</v>
      </c>
      <c r="U16" s="7" t="s">
        <v>17</v>
      </c>
      <c r="V16" s="7" t="s">
        <v>18</v>
      </c>
      <c r="W16" s="7"/>
      <c r="X16" s="7"/>
      <c r="Y16" s="7"/>
      <c r="Z16" s="7"/>
      <c r="AA16" s="7"/>
      <c r="AB16" s="7"/>
      <c r="AE16">
        <v>1</v>
      </c>
      <c r="AF16" s="7">
        <v>4.7687549375656637</v>
      </c>
      <c r="AG16" s="7">
        <v>-27.044953179628322</v>
      </c>
      <c r="AH16" s="7">
        <v>9.3940044401721003</v>
      </c>
      <c r="AI16" s="9">
        <v>10</v>
      </c>
      <c r="AJ16" s="9">
        <v>-23.5</v>
      </c>
      <c r="AK16">
        <v>5</v>
      </c>
    </row>
    <row r="17" spans="1:37" x14ac:dyDescent="0.25"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E17">
        <v>2</v>
      </c>
      <c r="AF17" s="7">
        <v>7.107731367247891</v>
      </c>
      <c r="AG17" s="7">
        <v>-26.526414589120137</v>
      </c>
      <c r="AH17" s="7">
        <v>9.3940044401721003</v>
      </c>
      <c r="AI17" s="9">
        <v>10</v>
      </c>
      <c r="AJ17" s="9">
        <v>-23.5</v>
      </c>
      <c r="AK17">
        <v>5</v>
      </c>
    </row>
    <row r="18" spans="1:37" x14ac:dyDescent="0.25">
      <c r="A18" t="s">
        <v>6</v>
      </c>
      <c r="B18">
        <v>30</v>
      </c>
      <c r="C18">
        <v>130</v>
      </c>
      <c r="D18">
        <v>60</v>
      </c>
      <c r="E18">
        <v>80</v>
      </c>
      <c r="F18">
        <v>90</v>
      </c>
      <c r="G18">
        <v>120</v>
      </c>
      <c r="H18" s="7">
        <f>-90+B18</f>
        <v>-60</v>
      </c>
      <c r="I18" s="7">
        <f>(150-C18)*(90/60)</f>
        <v>30</v>
      </c>
      <c r="J18" s="7">
        <f>((D18-30)*(90/60))-90</f>
        <v>-45</v>
      </c>
      <c r="K18" s="7">
        <f>90-E18</f>
        <v>10</v>
      </c>
      <c r="L18" s="7">
        <v>90</v>
      </c>
      <c r="M18" s="7">
        <v>45</v>
      </c>
      <c r="N18">
        <f>COS(RADIANS(H18))*((16.5*COS(RADIANS(I18+J18+K18)))+(6.5*COS(RADIANS(I18+J18)))+(10.5*COS(RADIANS(I18)))+0.1)</f>
        <v>15.95449856456468</v>
      </c>
      <c r="O18">
        <f>SIN(RADIANS(H18))*((16.5*COS(RADIANS(I18+J18+K18)))+(6.5*COS(RADIANS(I18+J18)))+(10.5*COS(RADIANS(I18)))+0.1)</f>
        <v>-27.63400212311074</v>
      </c>
      <c r="P18">
        <f>(16.5*SIN(RADIANS(I18+J18+K18)))+(6.5*SIN(RADIANS(I18+J18)))+(10.5*SIN(RADIANS(I18)))+11.5</f>
        <v>13.629606451497255</v>
      </c>
      <c r="Q18" s="9">
        <v>20</v>
      </c>
      <c r="R18" s="9">
        <v>-23.5</v>
      </c>
      <c r="S18">
        <v>5</v>
      </c>
      <c r="T18">
        <f>Q18-N18</f>
        <v>4.0455014354353196</v>
      </c>
      <c r="U18">
        <f>O18-R18</f>
        <v>-4.13400212311074</v>
      </c>
      <c r="V18">
        <f>P18-S18</f>
        <v>8.6296064514972546</v>
      </c>
      <c r="AE18">
        <v>3</v>
      </c>
      <c r="AF18" s="7">
        <v>7.107731367247891</v>
      </c>
      <c r="AG18" s="7">
        <v>-26.526414589120137</v>
      </c>
      <c r="AH18" s="7">
        <v>9.3940044401721003</v>
      </c>
      <c r="AI18" s="9">
        <v>10</v>
      </c>
      <c r="AJ18" s="9">
        <v>-23.5</v>
      </c>
      <c r="AK18">
        <v>5</v>
      </c>
    </row>
    <row r="19" spans="1:37" x14ac:dyDescent="0.25">
      <c r="A19" t="s">
        <v>7</v>
      </c>
      <c r="B19">
        <v>33</v>
      </c>
      <c r="C19">
        <v>130</v>
      </c>
      <c r="D19">
        <v>60</v>
      </c>
      <c r="E19">
        <v>80</v>
      </c>
      <c r="F19">
        <v>90</v>
      </c>
      <c r="G19">
        <v>120</v>
      </c>
      <c r="H19" s="7">
        <f>-90+B19</f>
        <v>-57</v>
      </c>
      <c r="I19" s="7">
        <f t="shared" ref="I19:I27" si="11">(150-C19)*(90/60)</f>
        <v>30</v>
      </c>
      <c r="J19" s="7">
        <f t="shared" ref="J19:J27" si="12">((D19-30)*(90/60))-90</f>
        <v>-45</v>
      </c>
      <c r="K19" s="7">
        <f t="shared" ref="K19:K27" si="13">90-E19</f>
        <v>10</v>
      </c>
      <c r="L19" s="7">
        <v>90</v>
      </c>
      <c r="M19" s="7">
        <v>45</v>
      </c>
      <c r="N19">
        <f>COS(RADIANS(H19))*((16.5*COS(RADIANS(I19+J19+K19)))+(6.5*COS(RADIANS(I19+J19)))+(10.5*COS(RADIANS(I19)))+0.1)</f>
        <v>17.378885404706281</v>
      </c>
      <c r="O19">
        <f>SIN(RADIANS(H19))*((16.5*COS(RADIANS(I19+J19+K19)))+(6.5*COS(RADIANS(I19+J19)))+(10.5*COS(RADIANS(I19)))+0.1)</f>
        <v>-26.761136744855822</v>
      </c>
      <c r="P19">
        <f t="shared" ref="P19:P27" si="14">(16.5*SIN(RADIANS(I19+J19+K19)))+(6.5*SIN(RADIANS(I19+J19)))+(10.5*SIN(RADIANS(I19)))+11.5</f>
        <v>13.629606451497255</v>
      </c>
      <c r="Q19" s="9">
        <v>20</v>
      </c>
      <c r="R19" s="9">
        <v>-23.5</v>
      </c>
      <c r="S19">
        <v>5</v>
      </c>
      <c r="T19">
        <f>Q19-N19</f>
        <v>2.6211145952937187</v>
      </c>
      <c r="U19">
        <f>O19-R19</f>
        <v>-3.2611367448558219</v>
      </c>
      <c r="V19">
        <f>P19-S19</f>
        <v>8.6296064514972546</v>
      </c>
      <c r="AE19">
        <v>4</v>
      </c>
      <c r="AF19" s="7">
        <v>7.107731367247891</v>
      </c>
      <c r="AG19" s="7">
        <v>-26.526414589120137</v>
      </c>
      <c r="AH19" s="7">
        <v>9.3940044401721003</v>
      </c>
      <c r="AI19" s="9">
        <v>10</v>
      </c>
      <c r="AJ19" s="9">
        <v>-23.5</v>
      </c>
      <c r="AK19">
        <v>5</v>
      </c>
    </row>
    <row r="20" spans="1:37" x14ac:dyDescent="0.25">
      <c r="A20" t="s">
        <v>8</v>
      </c>
      <c r="B20">
        <v>45</v>
      </c>
      <c r="C20">
        <v>130</v>
      </c>
      <c r="D20">
        <v>60</v>
      </c>
      <c r="E20">
        <v>80</v>
      </c>
      <c r="F20">
        <v>90</v>
      </c>
      <c r="G20">
        <v>120</v>
      </c>
      <c r="H20" s="7">
        <f>-90+B20</f>
        <v>-45</v>
      </c>
      <c r="I20" s="7">
        <f t="shared" si="11"/>
        <v>30</v>
      </c>
      <c r="J20" s="7">
        <f t="shared" si="12"/>
        <v>-45</v>
      </c>
      <c r="K20" s="7">
        <f t="shared" si="13"/>
        <v>10</v>
      </c>
      <c r="L20" s="7">
        <v>90</v>
      </c>
      <c r="M20" s="7">
        <v>45</v>
      </c>
      <c r="N20">
        <f>COS(RADIANS(H20))*((16.5*COS(RADIANS(I20+J20+K20)))+(6.5*COS(RADIANS(I20+J20)))+(10.5*COS(RADIANS(I20)))+0.1)</f>
        <v>22.563068250869446</v>
      </c>
      <c r="O20">
        <f>SIN(RADIANS(H20))*((16.5*COS(RADIANS(I20+J20+K20)))+(6.5*COS(RADIANS(I20+J20)))+(10.5*COS(RADIANS(I20)))+0.1)</f>
        <v>-22.563068250869442</v>
      </c>
      <c r="P20">
        <f>(16.5*SIN(RADIANS(I20+J20+K20)))+(6.5*SIN(RADIANS(I20+J20)))+(10.5*SIN(RADIANS(I20)))+11.5</f>
        <v>13.629606451497255</v>
      </c>
      <c r="Q20" s="9">
        <v>20</v>
      </c>
      <c r="R20" s="9">
        <v>-23.5</v>
      </c>
      <c r="S20">
        <v>5</v>
      </c>
      <c r="T20">
        <f>N20-Q20</f>
        <v>2.5630682508694456</v>
      </c>
      <c r="U20">
        <f>R20-O20</f>
        <v>-0.93693174913055799</v>
      </c>
      <c r="V20">
        <f>P20-S20</f>
        <v>8.6296064514972546</v>
      </c>
      <c r="AE20">
        <v>5</v>
      </c>
      <c r="AF20" s="7">
        <v>7.107731367247891</v>
      </c>
      <c r="AG20" s="7">
        <v>-26.526414589120137</v>
      </c>
      <c r="AH20" s="7">
        <v>9.3940044401721003</v>
      </c>
      <c r="AI20" s="9">
        <v>10</v>
      </c>
      <c r="AJ20" s="9">
        <v>-23.5</v>
      </c>
      <c r="AK20">
        <v>5</v>
      </c>
    </row>
    <row r="21" spans="1:37" x14ac:dyDescent="0.25">
      <c r="A21" t="s">
        <v>9</v>
      </c>
      <c r="B21">
        <v>35</v>
      </c>
      <c r="C21">
        <v>130</v>
      </c>
      <c r="D21">
        <v>60</v>
      </c>
      <c r="E21">
        <v>80</v>
      </c>
      <c r="F21">
        <v>90</v>
      </c>
      <c r="G21">
        <v>120</v>
      </c>
      <c r="H21" s="7">
        <f>-90+B21</f>
        <v>-55</v>
      </c>
      <c r="I21" s="7">
        <f t="shared" si="11"/>
        <v>30</v>
      </c>
      <c r="J21" s="7">
        <f t="shared" si="12"/>
        <v>-45</v>
      </c>
      <c r="K21" s="7">
        <f t="shared" si="13"/>
        <v>10</v>
      </c>
      <c r="L21" s="7">
        <v>90</v>
      </c>
      <c r="M21" s="7">
        <v>45</v>
      </c>
      <c r="N21">
        <f>COS(RADIANS(H21))*((16.5*COS(RADIANS(I21+J21+K21)))+(6.5*COS(RADIANS(I21+J21)))+(10.5*COS(RADIANS(I21)))+0.1)</f>
        <v>18.302248860861777</v>
      </c>
      <c r="O21">
        <f>SIN(RADIANS(H21))*((16.5*COS(RADIANS(I21+J21+K21)))+(6.5*COS(RADIANS(I21+J21)))+(10.5*COS(RADIANS(I21)))+0.1)</f>
        <v>-26.138320229537882</v>
      </c>
      <c r="P21">
        <f>(16.5*SIN(RADIANS(I21+J21+K21)))+(6.5*SIN(RADIANS(I21+J21)))+(10.5*SIN(RADIANS(I21)))+11.5</f>
        <v>13.629606451497255</v>
      </c>
      <c r="Q21" s="9">
        <v>20</v>
      </c>
      <c r="R21" s="9">
        <v>-23.5</v>
      </c>
      <c r="S21">
        <v>5</v>
      </c>
      <c r="T21">
        <f>Q21-N21</f>
        <v>1.697751139138223</v>
      </c>
      <c r="U21">
        <f>O21-R21</f>
        <v>-2.6383202295378823</v>
      </c>
      <c r="V21">
        <f t="shared" ref="V18:V27" si="15">P21-S21</f>
        <v>8.6296064514972546</v>
      </c>
      <c r="AF21" s="7"/>
      <c r="AG21" s="7"/>
      <c r="AH21" s="7"/>
      <c r="AI21" s="9"/>
      <c r="AJ21" s="9"/>
    </row>
    <row r="22" spans="1:37" x14ac:dyDescent="0.25">
      <c r="A22" t="s">
        <v>10</v>
      </c>
      <c r="B22">
        <v>30</v>
      </c>
      <c r="C22">
        <v>130</v>
      </c>
      <c r="D22">
        <v>60</v>
      </c>
      <c r="E22">
        <v>80</v>
      </c>
      <c r="F22">
        <v>90</v>
      </c>
      <c r="G22">
        <v>120</v>
      </c>
      <c r="H22" s="7">
        <f>-90+B22</f>
        <v>-60</v>
      </c>
      <c r="I22" s="7">
        <f t="shared" si="11"/>
        <v>30</v>
      </c>
      <c r="J22" s="7">
        <f t="shared" si="12"/>
        <v>-45</v>
      </c>
      <c r="K22" s="7">
        <f t="shared" si="13"/>
        <v>10</v>
      </c>
      <c r="L22" s="7">
        <v>90</v>
      </c>
      <c r="M22" s="7">
        <v>45</v>
      </c>
      <c r="N22">
        <f>COS(RADIANS(H22))*((16.5*COS(RADIANS(I22+J22+K22)))+(6.5*COS(RADIANS(I22+J22)))+(10.5*COS(RADIANS(I22)))+0.1)</f>
        <v>15.95449856456468</v>
      </c>
      <c r="O22">
        <f>SIN(RADIANS(H22))*((16.5*COS(RADIANS(I22+J22+K22)))+(6.5*COS(RADIANS(I22+J22)))+(10.5*COS(RADIANS(I22)))+0.1)</f>
        <v>-27.63400212311074</v>
      </c>
      <c r="P22">
        <f>(16.5*SIN(RADIANS(I22+J22+K22)))+(6.5*SIN(RADIANS(I22+J22)))+(10.5*SIN(RADIANS(I22)))+11.5</f>
        <v>13.629606451497255</v>
      </c>
      <c r="Q22" s="9">
        <v>20</v>
      </c>
      <c r="R22" s="9">
        <v>-23.5</v>
      </c>
      <c r="S22">
        <v>5</v>
      </c>
      <c r="T22">
        <f>Q22-N22</f>
        <v>4.0455014354353196</v>
      </c>
      <c r="U22">
        <f>O22-R22</f>
        <v>-4.13400212311074</v>
      </c>
      <c r="V22">
        <f>P22-S22</f>
        <v>8.6296064514972546</v>
      </c>
      <c r="AF22" s="7"/>
      <c r="AG22" s="7"/>
      <c r="AH22" s="7"/>
      <c r="AI22" s="9"/>
      <c r="AJ22" s="9"/>
    </row>
    <row r="23" spans="1:37" x14ac:dyDescent="0.25">
      <c r="H23" s="7"/>
      <c r="I23" s="7"/>
      <c r="J23" s="7"/>
      <c r="K23" s="7"/>
      <c r="L23" s="7"/>
      <c r="M23" s="7"/>
      <c r="N23">
        <f>AVERAGE(N18:N22)</f>
        <v>18.030639929113374</v>
      </c>
      <c r="O23">
        <f>AVERAGE(O18:O22)</f>
        <v>-26.146105894296927</v>
      </c>
      <c r="P23">
        <f>AVERAGE(P18:P22)</f>
        <v>13.629606451497256</v>
      </c>
      <c r="Q23" s="9"/>
      <c r="R23" s="9"/>
      <c r="T23">
        <f>AVERAGE(T18:T22)</f>
        <v>2.9945873712344051</v>
      </c>
      <c r="U23">
        <f>AVERAGE(U18:U22)</f>
        <v>-3.0208785939491483</v>
      </c>
      <c r="V23">
        <f>AVERAGE(V18:V22)</f>
        <v>8.6296064514972546</v>
      </c>
      <c r="AF23" s="7"/>
      <c r="AG23" s="7"/>
      <c r="AH23" s="7"/>
      <c r="AI23" s="9"/>
      <c r="AJ23" s="9"/>
    </row>
    <row r="24" spans="1:37" x14ac:dyDescent="0.25">
      <c r="H24" s="7"/>
      <c r="I24" s="7"/>
      <c r="J24" s="7"/>
      <c r="K24" s="7"/>
      <c r="L24" s="7"/>
      <c r="M24" s="7"/>
      <c r="Q24" s="9"/>
      <c r="R24" s="9"/>
      <c r="AF24" s="7"/>
      <c r="AG24" s="7"/>
      <c r="AH24" s="7"/>
      <c r="AI24" s="9"/>
      <c r="AJ24" s="9"/>
    </row>
    <row r="25" spans="1:37" x14ac:dyDescent="0.25">
      <c r="H25" s="7"/>
      <c r="I25" s="7"/>
      <c r="J25" s="7"/>
      <c r="K25" s="7"/>
      <c r="L25" s="7"/>
      <c r="M25" s="7"/>
      <c r="Q25" s="9"/>
      <c r="R25" s="9"/>
      <c r="AF25" s="7"/>
      <c r="AG25" s="7"/>
      <c r="AH25" s="7"/>
      <c r="AI25" s="9"/>
      <c r="AJ25" s="9"/>
    </row>
    <row r="26" spans="1:37" x14ac:dyDescent="0.25">
      <c r="H26" s="7"/>
      <c r="I26" s="7"/>
      <c r="J26" s="7"/>
      <c r="K26" s="7"/>
      <c r="L26" s="7"/>
      <c r="M26" s="7"/>
      <c r="Q26" s="9"/>
      <c r="R26" s="9"/>
    </row>
    <row r="27" spans="1:37" x14ac:dyDescent="0.25">
      <c r="H27" s="7"/>
      <c r="I27" s="7"/>
      <c r="J27" s="7"/>
      <c r="K27" s="7"/>
      <c r="L27" s="7"/>
      <c r="M27" s="7"/>
      <c r="Q27" s="9"/>
      <c r="R27" s="9"/>
    </row>
    <row r="28" spans="1:37" x14ac:dyDescent="0.25">
      <c r="H28" s="8"/>
      <c r="I28" s="8"/>
      <c r="J28" s="8"/>
      <c r="K28" s="8"/>
      <c r="L28" s="8"/>
      <c r="M28" s="8"/>
    </row>
    <row r="30" spans="1:37" x14ac:dyDescent="0.25">
      <c r="AH30" t="s">
        <v>46</v>
      </c>
    </row>
    <row r="31" spans="1:37" x14ac:dyDescent="0.25">
      <c r="B31" s="17" t="s">
        <v>38</v>
      </c>
      <c r="C31" s="17"/>
      <c r="D31" s="17"/>
      <c r="E31" s="17"/>
      <c r="F31" s="17"/>
      <c r="G31" s="17"/>
      <c r="H31" s="17" t="s">
        <v>39</v>
      </c>
      <c r="I31" s="17"/>
      <c r="J31" s="17"/>
      <c r="K31" s="17"/>
      <c r="L31" s="17"/>
      <c r="M31" s="17"/>
      <c r="N31" s="17" t="s">
        <v>19</v>
      </c>
      <c r="O31" s="17"/>
      <c r="P31" s="17"/>
      <c r="Q31" s="17" t="s">
        <v>42</v>
      </c>
      <c r="R31" s="17"/>
      <c r="S31" s="17"/>
      <c r="T31" s="17" t="s">
        <v>41</v>
      </c>
      <c r="U31" s="17"/>
      <c r="V31" s="17"/>
      <c r="AE31">
        <v>1</v>
      </c>
      <c r="AF31" s="7">
        <v>21.769257636238052</v>
      </c>
      <c r="AG31" s="7">
        <v>-18.266576053570535</v>
      </c>
      <c r="AH31" s="7">
        <v>10.006026222081559</v>
      </c>
      <c r="AI31" s="9">
        <v>20</v>
      </c>
      <c r="AJ31" s="9">
        <v>-11.5</v>
      </c>
      <c r="AK31">
        <v>5</v>
      </c>
    </row>
    <row r="32" spans="1:37" x14ac:dyDescent="0.25">
      <c r="B32" t="s">
        <v>0</v>
      </c>
      <c r="C32" t="s">
        <v>1</v>
      </c>
      <c r="D32" t="s">
        <v>2</v>
      </c>
      <c r="E32" t="s">
        <v>3</v>
      </c>
      <c r="F32" t="s">
        <v>4</v>
      </c>
      <c r="G32" t="s">
        <v>5</v>
      </c>
      <c r="H32" t="s">
        <v>0</v>
      </c>
      <c r="I32" t="s">
        <v>1</v>
      </c>
      <c r="J32" t="s">
        <v>2</v>
      </c>
      <c r="K32" t="s">
        <v>3</v>
      </c>
      <c r="L32" t="s">
        <v>4</v>
      </c>
      <c r="M32" t="s">
        <v>5</v>
      </c>
      <c r="N32" t="s">
        <v>16</v>
      </c>
      <c r="O32" t="s">
        <v>17</v>
      </c>
      <c r="P32" t="s">
        <v>18</v>
      </c>
      <c r="Q32" s="7" t="s">
        <v>16</v>
      </c>
      <c r="R32" s="7" t="s">
        <v>17</v>
      </c>
      <c r="S32" s="7" t="s">
        <v>18</v>
      </c>
      <c r="T32" s="7" t="s">
        <v>16</v>
      </c>
      <c r="U32" s="7" t="s">
        <v>17</v>
      </c>
      <c r="V32" s="7" t="s">
        <v>18</v>
      </c>
      <c r="AE32">
        <v>2</v>
      </c>
      <c r="AF32" s="7">
        <v>26.703947720671611</v>
      </c>
      <c r="AG32" s="7">
        <v>-9.719442107725266</v>
      </c>
      <c r="AH32" s="7">
        <v>10.006026222081559</v>
      </c>
      <c r="AI32" s="9">
        <v>20</v>
      </c>
      <c r="AJ32" s="9">
        <v>-11.5</v>
      </c>
      <c r="AK32">
        <v>5</v>
      </c>
    </row>
    <row r="33" spans="1:37" x14ac:dyDescent="0.25">
      <c r="A33" t="s">
        <v>6</v>
      </c>
      <c r="B33">
        <v>10</v>
      </c>
      <c r="C33">
        <v>130</v>
      </c>
      <c r="D33">
        <v>90</v>
      </c>
      <c r="E33">
        <v>160</v>
      </c>
      <c r="F33">
        <v>90</v>
      </c>
      <c r="G33">
        <v>120</v>
      </c>
      <c r="H33" s="7">
        <f>-90+B33</f>
        <v>-80</v>
      </c>
      <c r="I33" s="7">
        <f>(150-C33)*(90/60)</f>
        <v>30</v>
      </c>
      <c r="J33" s="7">
        <f>((D33-30)*(90/60))-90</f>
        <v>0</v>
      </c>
      <c r="K33" s="7">
        <f>90-E33</f>
        <v>-70</v>
      </c>
      <c r="L33" s="7">
        <v>90</v>
      </c>
      <c r="M33" s="7">
        <v>45</v>
      </c>
      <c r="N33">
        <f>COS(RADIANS(H33))*((16.5*COS(RADIANS(I33+J33+K33)))+(6.5*COS(RADIANS(I33+J33)))+(10.5*COS(RADIANS(I33)))+0.1)</f>
        <v>4.7687549375656637</v>
      </c>
      <c r="O33">
        <f>SIN(RADIANS(H33))*((16.5*COS(RADIANS(I33+J33+K33)))+(6.5*COS(RADIANS(I33+J33)))+(10.5*COS(RADIANS(I33)))+0.1)</f>
        <v>-27.044953179628322</v>
      </c>
      <c r="P33">
        <f>(16.5*SIN(RADIANS(I33+J33+K33)))+(6.5*SIN(RADIANS(I33+J33)))+(10.5*SIN(RADIANS(I33)))+11.5</f>
        <v>9.3940044401721003</v>
      </c>
      <c r="Q33" s="9">
        <v>10</v>
      </c>
      <c r="R33" s="9">
        <v>-23.5</v>
      </c>
      <c r="S33">
        <v>5</v>
      </c>
      <c r="T33">
        <f>N33-Q33</f>
        <v>-5.2312450624343363</v>
      </c>
      <c r="U33">
        <f>O33-R33</f>
        <v>-3.5449531796283225</v>
      </c>
      <c r="V33">
        <f t="shared" ref="V33:V42" si="16">P33-S33</f>
        <v>4.3940044401721003</v>
      </c>
      <c r="AE33">
        <v>3</v>
      </c>
      <c r="AF33" s="7">
        <v>23.278456042019119</v>
      </c>
      <c r="AG33" s="7">
        <v>-16.29975039850515</v>
      </c>
      <c r="AH33" s="7">
        <v>10.006026222081559</v>
      </c>
      <c r="AI33" s="9">
        <v>20</v>
      </c>
      <c r="AJ33" s="9">
        <v>-11.5</v>
      </c>
      <c r="AK33">
        <v>5</v>
      </c>
    </row>
    <row r="34" spans="1:37" x14ac:dyDescent="0.25">
      <c r="A34" t="s">
        <v>7</v>
      </c>
      <c r="B34">
        <v>15</v>
      </c>
      <c r="C34">
        <v>130</v>
      </c>
      <c r="D34">
        <v>90</v>
      </c>
      <c r="E34">
        <v>160</v>
      </c>
      <c r="F34">
        <v>90</v>
      </c>
      <c r="G34">
        <v>120</v>
      </c>
      <c r="H34" s="15">
        <f>-90+B34</f>
        <v>-75</v>
      </c>
      <c r="I34" s="7">
        <f>(150-C34)*(90/60)</f>
        <v>30</v>
      </c>
      <c r="J34" s="7">
        <f>((D34-30)*(90/60))-90</f>
        <v>0</v>
      </c>
      <c r="K34" s="7">
        <f>90-E34</f>
        <v>-70</v>
      </c>
      <c r="L34" s="7">
        <v>90</v>
      </c>
      <c r="M34" s="7">
        <v>45</v>
      </c>
      <c r="N34">
        <f>COS(RADIANS(H34))*((16.5*COS(RADIANS(I34+J34+K34)))+(6.5*COS(RADIANS(I34+J34)))+(10.5*COS(RADIANS(I34)))+0.1)</f>
        <v>7.107731367247891</v>
      </c>
      <c r="O34">
        <f>SIN(RADIANS(H34))*((16.5*COS(RADIANS(I34+J34+K34)))+(6.5*COS(RADIANS(I34+J34)))+(10.5*COS(RADIANS(I34)))+0.1)</f>
        <v>-26.526414589120137</v>
      </c>
      <c r="P34">
        <f>(16.5*SIN(RADIANS(I34+J34+K34)))+(6.5*SIN(RADIANS(I34+J34)))+(10.5*SIN(RADIANS(I34)))+11.5</f>
        <v>9.3940044401721003</v>
      </c>
      <c r="Q34" s="9">
        <v>10</v>
      </c>
      <c r="R34" s="9">
        <v>-23.5</v>
      </c>
      <c r="S34">
        <v>5</v>
      </c>
      <c r="T34">
        <f t="shared" ref="T34:T42" si="17">N34-Q34</f>
        <v>-2.892268632752109</v>
      </c>
      <c r="U34">
        <f>O34-R34</f>
        <v>-3.0264145891201366</v>
      </c>
      <c r="V34">
        <f t="shared" si="16"/>
        <v>4.3940044401721003</v>
      </c>
      <c r="AE34">
        <v>4</v>
      </c>
      <c r="AF34" s="7">
        <v>22.393490703419278</v>
      </c>
      <c r="AG34" s="7">
        <v>-17.495712413893287</v>
      </c>
      <c r="AH34" s="7">
        <v>10.006026222081559</v>
      </c>
      <c r="AI34" s="9">
        <v>20</v>
      </c>
      <c r="AJ34" s="9">
        <v>-11.5</v>
      </c>
      <c r="AK34">
        <v>5</v>
      </c>
    </row>
    <row r="35" spans="1:37" x14ac:dyDescent="0.25">
      <c r="A35" t="s">
        <v>8</v>
      </c>
      <c r="B35">
        <v>15</v>
      </c>
      <c r="C35">
        <v>130</v>
      </c>
      <c r="D35">
        <v>90</v>
      </c>
      <c r="E35">
        <v>160</v>
      </c>
      <c r="F35">
        <v>90</v>
      </c>
      <c r="G35">
        <v>120</v>
      </c>
      <c r="H35" s="15">
        <f>-90+B35</f>
        <v>-75</v>
      </c>
      <c r="I35" s="7">
        <f>(150-C35)*(90/60)</f>
        <v>30</v>
      </c>
      <c r="J35" s="7">
        <f>((D35-30)*(90/60))-90</f>
        <v>0</v>
      </c>
      <c r="K35" s="7">
        <f>90-E35</f>
        <v>-70</v>
      </c>
      <c r="L35" s="7">
        <v>90</v>
      </c>
      <c r="M35" s="7">
        <v>45</v>
      </c>
      <c r="N35">
        <f>COS(RADIANS(H35))*((16.5*COS(RADIANS(I35+J35+K35)))+(6.5*COS(RADIANS(I35+J35)))+(10.5*COS(RADIANS(I35)))+0.1)</f>
        <v>7.107731367247891</v>
      </c>
      <c r="O35">
        <f>SIN(RADIANS(H35))*((16.5*COS(RADIANS(I35+J35+K35)))+(6.5*COS(RADIANS(I35+J35)))+(10.5*COS(RADIANS(I35)))+0.1)</f>
        <v>-26.526414589120137</v>
      </c>
      <c r="P35">
        <f>(16.5*SIN(RADIANS(I35+J35+K35)))+(6.5*SIN(RADIANS(I35+J35)))+(10.5*SIN(RADIANS(I35)))+11.5</f>
        <v>9.3940044401721003</v>
      </c>
      <c r="Q35" s="9">
        <v>10</v>
      </c>
      <c r="R35" s="9">
        <v>-23.5</v>
      </c>
      <c r="S35">
        <v>5</v>
      </c>
      <c r="T35">
        <f t="shared" si="17"/>
        <v>-2.892268632752109</v>
      </c>
      <c r="U35">
        <f>O35-R35</f>
        <v>-3.0264145891201366</v>
      </c>
      <c r="V35">
        <f t="shared" si="16"/>
        <v>4.3940044401721003</v>
      </c>
      <c r="AE35">
        <v>5</v>
      </c>
      <c r="AF35" s="7">
        <v>22.695422350276935</v>
      </c>
      <c r="AG35" s="7">
        <v>-17.10222743084466</v>
      </c>
      <c r="AH35" s="7">
        <v>10.006026222081559</v>
      </c>
      <c r="AI35" s="9">
        <v>20</v>
      </c>
      <c r="AJ35" s="9">
        <v>-11.5</v>
      </c>
      <c r="AK35">
        <v>5</v>
      </c>
    </row>
    <row r="36" spans="1:37" x14ac:dyDescent="0.25">
      <c r="A36" t="s">
        <v>9</v>
      </c>
      <c r="B36">
        <v>15</v>
      </c>
      <c r="C36">
        <v>130</v>
      </c>
      <c r="D36">
        <v>90</v>
      </c>
      <c r="E36">
        <v>160</v>
      </c>
      <c r="F36">
        <v>90</v>
      </c>
      <c r="G36">
        <v>120</v>
      </c>
      <c r="H36" s="15">
        <f>-90+B36</f>
        <v>-75</v>
      </c>
      <c r="I36" s="7">
        <f>(150-C36)*(90/60)</f>
        <v>30</v>
      </c>
      <c r="J36" s="7">
        <f>((D36-30)*(90/60))-90</f>
        <v>0</v>
      </c>
      <c r="K36" s="7">
        <f>90-E36</f>
        <v>-70</v>
      </c>
      <c r="L36" s="7">
        <v>90</v>
      </c>
      <c r="M36" s="7">
        <v>45</v>
      </c>
      <c r="N36">
        <f>COS(RADIANS(H36))*((16.5*COS(RADIANS(I36+J36+K36)))+(6.5*COS(RADIANS(I36+J36)))+(10.5*COS(RADIANS(I36)))+0.1)</f>
        <v>7.107731367247891</v>
      </c>
      <c r="O36">
        <f>SIN(RADIANS(H36))*((16.5*COS(RADIANS(I36+J36+K36)))+(6.5*COS(RADIANS(I36+J36)))+(10.5*COS(RADIANS(I36)))+0.1)</f>
        <v>-26.526414589120137</v>
      </c>
      <c r="P36">
        <f>(16.5*SIN(RADIANS(I36+J36+K36)))+(6.5*SIN(RADIANS(I36+J36)))+(10.5*SIN(RADIANS(I36)))+11.5</f>
        <v>9.3940044401721003</v>
      </c>
      <c r="Q36" s="9">
        <v>10</v>
      </c>
      <c r="R36" s="9">
        <v>-23.5</v>
      </c>
      <c r="S36">
        <v>5</v>
      </c>
      <c r="T36">
        <f t="shared" si="17"/>
        <v>-2.892268632752109</v>
      </c>
      <c r="U36">
        <f>O36-R36</f>
        <v>-3.0264145891201366</v>
      </c>
      <c r="V36">
        <f t="shared" si="16"/>
        <v>4.3940044401721003</v>
      </c>
      <c r="AF36" s="7"/>
      <c r="AG36" s="7"/>
      <c r="AH36" s="7"/>
      <c r="AI36" s="9"/>
      <c r="AJ36" s="9"/>
    </row>
    <row r="37" spans="1:37" x14ac:dyDescent="0.25">
      <c r="A37" t="s">
        <v>10</v>
      </c>
      <c r="B37">
        <v>15</v>
      </c>
      <c r="C37">
        <v>130</v>
      </c>
      <c r="D37">
        <v>90</v>
      </c>
      <c r="E37">
        <v>160</v>
      </c>
      <c r="F37">
        <v>90</v>
      </c>
      <c r="G37">
        <v>120</v>
      </c>
      <c r="H37" s="15">
        <f>-90+B37</f>
        <v>-75</v>
      </c>
      <c r="I37" s="7">
        <f>(150-C37)*(90/60)</f>
        <v>30</v>
      </c>
      <c r="J37" s="7">
        <f>((D37-30)*(90/60))-90</f>
        <v>0</v>
      </c>
      <c r="K37" s="7">
        <f>90-E37</f>
        <v>-70</v>
      </c>
      <c r="L37" s="7">
        <v>90</v>
      </c>
      <c r="M37" s="7">
        <v>45</v>
      </c>
      <c r="N37">
        <f>COS(RADIANS(H37))*((16.5*COS(RADIANS(I37+J37+K37)))+(6.5*COS(RADIANS(I37+J37)))+(10.5*COS(RADIANS(I37)))+0.1)</f>
        <v>7.107731367247891</v>
      </c>
      <c r="O37">
        <f>SIN(RADIANS(H37))*((16.5*COS(RADIANS(I37+J37+K37)))+(6.5*COS(RADIANS(I37+J37)))+(10.5*COS(RADIANS(I37)))+0.1)</f>
        <v>-26.526414589120137</v>
      </c>
      <c r="P37">
        <f>(16.5*SIN(RADIANS(I37+J37+K37)))+(6.5*SIN(RADIANS(I37+J37)))+(10.5*SIN(RADIANS(I37)))+11.5</f>
        <v>9.3940044401721003</v>
      </c>
      <c r="Q37" s="9">
        <v>10</v>
      </c>
      <c r="R37" s="9">
        <v>-23.5</v>
      </c>
      <c r="S37">
        <v>5</v>
      </c>
      <c r="T37">
        <f t="shared" si="17"/>
        <v>-2.892268632752109</v>
      </c>
      <c r="U37">
        <f t="shared" ref="U37:U42" si="18">O37-R37</f>
        <v>-3.0264145891201366</v>
      </c>
      <c r="V37">
        <f t="shared" si="16"/>
        <v>4.3940044401721003</v>
      </c>
      <c r="AF37" s="7"/>
      <c r="AG37" s="7"/>
      <c r="AH37" s="7"/>
      <c r="AI37" s="9"/>
      <c r="AJ37" s="9"/>
    </row>
    <row r="38" spans="1:37" x14ac:dyDescent="0.25">
      <c r="H38" s="7"/>
      <c r="I38" s="7"/>
      <c r="J38" s="7"/>
      <c r="K38" s="7"/>
      <c r="L38" s="7"/>
      <c r="M38" s="7"/>
      <c r="N38">
        <f>AVERAGE(N33:N37)</f>
        <v>6.6399360813114452</v>
      </c>
      <c r="O38">
        <f>AVERAGE(O33:O37)</f>
        <v>-26.630122307221775</v>
      </c>
      <c r="P38">
        <f>AVERAGE(P33:P37)</f>
        <v>9.3940044401721003</v>
      </c>
      <c r="Q38" s="9"/>
      <c r="R38" s="9"/>
      <c r="T38">
        <f>AVERAGE(T33:T37)</f>
        <v>-3.3600639186885553</v>
      </c>
      <c r="U38">
        <f t="shared" ref="U38:V38" si="19">AVERAGE(U33:U37)</f>
        <v>-3.1301223072217739</v>
      </c>
      <c r="V38">
        <f t="shared" si="19"/>
        <v>4.3940044401721003</v>
      </c>
      <c r="AF38" s="7"/>
      <c r="AG38" s="7"/>
      <c r="AH38" s="7"/>
      <c r="AI38" s="9"/>
      <c r="AJ38" s="9"/>
    </row>
    <row r="39" spans="1:37" x14ac:dyDescent="0.25">
      <c r="H39" s="7"/>
      <c r="I39" s="7"/>
      <c r="J39" s="7"/>
      <c r="K39" s="7"/>
      <c r="L39" s="7"/>
      <c r="M39" s="7"/>
      <c r="Q39" s="9"/>
      <c r="R39" s="9"/>
      <c r="AF39" s="7"/>
      <c r="AG39" s="7"/>
      <c r="AH39" s="7"/>
      <c r="AI39" s="9"/>
      <c r="AJ39" s="9"/>
    </row>
    <row r="40" spans="1:37" x14ac:dyDescent="0.25">
      <c r="H40" s="7"/>
      <c r="I40" s="7"/>
      <c r="J40" s="7"/>
      <c r="K40" s="7"/>
      <c r="L40" s="7"/>
      <c r="M40" s="7"/>
      <c r="Q40" s="9"/>
      <c r="R40" s="9"/>
      <c r="AF40" s="7"/>
      <c r="AG40" s="7"/>
      <c r="AH40" s="7"/>
      <c r="AI40" s="9"/>
      <c r="AJ40" s="9"/>
    </row>
    <row r="41" spans="1:37" x14ac:dyDescent="0.25">
      <c r="H41" s="7"/>
      <c r="I41" s="7"/>
      <c r="J41" s="7"/>
      <c r="K41" s="7"/>
      <c r="L41" s="7"/>
      <c r="M41" s="7"/>
      <c r="Q41" s="9"/>
      <c r="R41" s="9"/>
    </row>
    <row r="42" spans="1:37" x14ac:dyDescent="0.25">
      <c r="H42" s="7"/>
      <c r="I42" s="7"/>
      <c r="J42" s="7"/>
      <c r="K42" s="7"/>
      <c r="L42" s="7"/>
      <c r="M42" s="7"/>
      <c r="Q42" s="9"/>
      <c r="R42" s="9"/>
    </row>
    <row r="43" spans="1:37" x14ac:dyDescent="0.25">
      <c r="AH43" t="s">
        <v>47</v>
      </c>
    </row>
    <row r="45" spans="1:37" x14ac:dyDescent="0.25">
      <c r="AE45">
        <v>1</v>
      </c>
      <c r="AF45" s="7">
        <v>12.380739543438207</v>
      </c>
      <c r="AG45" s="7">
        <v>-17.681528500954549</v>
      </c>
      <c r="AH45" s="7">
        <v>4.7035334282734684</v>
      </c>
      <c r="AI45" s="9">
        <v>10</v>
      </c>
      <c r="AJ45" s="9">
        <v>-11.5</v>
      </c>
      <c r="AK45">
        <v>5</v>
      </c>
    </row>
    <row r="46" spans="1:37" x14ac:dyDescent="0.25">
      <c r="B46" s="17" t="s">
        <v>38</v>
      </c>
      <c r="C46" s="17"/>
      <c r="D46" s="17"/>
      <c r="E46" s="17"/>
      <c r="F46" s="17"/>
      <c r="G46" s="17"/>
      <c r="H46" s="17" t="s">
        <v>39</v>
      </c>
      <c r="I46" s="17"/>
      <c r="J46" s="17"/>
      <c r="K46" s="17"/>
      <c r="L46" s="17"/>
      <c r="M46" s="17"/>
      <c r="N46" s="17" t="s">
        <v>19</v>
      </c>
      <c r="O46" s="17"/>
      <c r="P46" s="17"/>
      <c r="Q46" s="17" t="s">
        <v>42</v>
      </c>
      <c r="R46" s="17"/>
      <c r="S46" s="17"/>
      <c r="T46" s="17" t="s">
        <v>41</v>
      </c>
      <c r="U46" s="17"/>
      <c r="V46" s="17"/>
      <c r="AE46">
        <v>2</v>
      </c>
      <c r="AF46" s="7">
        <v>10.176533728529551</v>
      </c>
      <c r="AG46" s="7">
        <v>-14.533596359943374</v>
      </c>
      <c r="AH46" s="7">
        <v>4.0776140335547701</v>
      </c>
      <c r="AI46" s="9">
        <v>10</v>
      </c>
      <c r="AJ46" s="9">
        <v>-11.5</v>
      </c>
      <c r="AK46">
        <v>5</v>
      </c>
    </row>
    <row r="47" spans="1:37" x14ac:dyDescent="0.25">
      <c r="B47" t="s">
        <v>0</v>
      </c>
      <c r="C47" t="s">
        <v>1</v>
      </c>
      <c r="D47" t="s">
        <v>2</v>
      </c>
      <c r="E47" t="s">
        <v>3</v>
      </c>
      <c r="F47" t="s">
        <v>4</v>
      </c>
      <c r="G47" t="s">
        <v>5</v>
      </c>
      <c r="H47" t="s">
        <v>0</v>
      </c>
      <c r="I47" t="s">
        <v>1</v>
      </c>
      <c r="J47" t="s">
        <v>2</v>
      </c>
      <c r="K47" t="s">
        <v>3</v>
      </c>
      <c r="L47" t="s">
        <v>4</v>
      </c>
      <c r="M47" t="s">
        <v>5</v>
      </c>
      <c r="N47" t="s">
        <v>16</v>
      </c>
      <c r="O47" t="s">
        <v>17</v>
      </c>
      <c r="P47" t="s">
        <v>18</v>
      </c>
      <c r="Q47" s="7" t="s">
        <v>16</v>
      </c>
      <c r="R47" s="7" t="s">
        <v>17</v>
      </c>
      <c r="S47" s="7" t="s">
        <v>18</v>
      </c>
      <c r="T47" s="7" t="s">
        <v>16</v>
      </c>
      <c r="U47" s="7" t="s">
        <v>17</v>
      </c>
      <c r="V47" s="7" t="s">
        <v>18</v>
      </c>
      <c r="AE47">
        <v>3</v>
      </c>
      <c r="AF47" s="7">
        <v>9.9398555849910633</v>
      </c>
      <c r="AG47" s="7">
        <v>-14.195584941009461</v>
      </c>
      <c r="AH47" s="7">
        <v>3.1644623869566537</v>
      </c>
      <c r="AI47" s="9">
        <v>10</v>
      </c>
      <c r="AJ47" s="9">
        <v>-11.5</v>
      </c>
      <c r="AK47">
        <v>5</v>
      </c>
    </row>
    <row r="48" spans="1:37" x14ac:dyDescent="0.25">
      <c r="A48" t="s">
        <v>6</v>
      </c>
      <c r="B48">
        <v>50</v>
      </c>
      <c r="C48">
        <v>120</v>
      </c>
      <c r="D48">
        <v>35</v>
      </c>
      <c r="E48">
        <v>70</v>
      </c>
      <c r="F48">
        <v>90</v>
      </c>
      <c r="G48">
        <v>120</v>
      </c>
      <c r="H48" s="7">
        <f>-90+B48</f>
        <v>-40</v>
      </c>
      <c r="I48" s="7">
        <f>(150-C48)*(90/60)</f>
        <v>45</v>
      </c>
      <c r="J48" s="7">
        <f>((D48-30)*(90/60))-90</f>
        <v>-82.5</v>
      </c>
      <c r="K48" s="7">
        <f>90-E48</f>
        <v>20</v>
      </c>
      <c r="L48" s="7">
        <v>90</v>
      </c>
      <c r="M48" s="7">
        <v>45</v>
      </c>
      <c r="N48">
        <f>COS(RADIANS(H48))*((16.5*COS(RADIANS(I48+J48+K48)))+(6.5*COS(RADIANS(I48+J48)))+(10.5*COS(RADIANS(I48)))+0.1)</f>
        <v>21.769257636238052</v>
      </c>
      <c r="O48">
        <f>SIN(RADIANS(H48))*((16.5*COS(RADIANS(I48+J48+K48)))+(6.5*COS(RADIANS(I48+J48)))+(10.5*COS(RADIANS(I48)))+0.1)</f>
        <v>-18.266576053570535</v>
      </c>
      <c r="P48">
        <f>(16.5*SIN(RADIANS(I48+J48+K48)))+(6.5*SIN(RADIANS(I48+J48)))+(10.5*SIN(RADIANS(I48)))+11.5</f>
        <v>10.006026222081559</v>
      </c>
      <c r="Q48" s="9">
        <v>20</v>
      </c>
      <c r="R48" s="9">
        <v>-11.5</v>
      </c>
      <c r="S48">
        <v>5</v>
      </c>
      <c r="T48">
        <f>N48-Q48</f>
        <v>1.7692576362380521</v>
      </c>
      <c r="U48">
        <f>O48-R48</f>
        <v>-6.7665760535705353</v>
      </c>
      <c r="V48">
        <f t="shared" ref="V48:V57" si="20">P48-S48</f>
        <v>5.0060262220815588</v>
      </c>
      <c r="AE48">
        <v>4</v>
      </c>
      <c r="AF48" s="7">
        <v>12.567871672685589</v>
      </c>
      <c r="AG48" s="7">
        <v>-17.948780878336606</v>
      </c>
      <c r="AH48" s="7">
        <v>5.8372941789544956</v>
      </c>
      <c r="AI48" s="9">
        <v>10</v>
      </c>
      <c r="AJ48" s="9">
        <v>-11.5</v>
      </c>
      <c r="AK48">
        <v>5</v>
      </c>
    </row>
    <row r="49" spans="1:37" x14ac:dyDescent="0.25">
      <c r="A49" t="s">
        <v>7</v>
      </c>
      <c r="B49">
        <v>70</v>
      </c>
      <c r="C49">
        <v>120</v>
      </c>
      <c r="D49">
        <v>35</v>
      </c>
      <c r="E49">
        <v>70</v>
      </c>
      <c r="F49">
        <v>90</v>
      </c>
      <c r="G49">
        <v>120</v>
      </c>
      <c r="H49" s="7">
        <f t="shared" ref="H49:H57" si="21">-90+B49</f>
        <v>-20</v>
      </c>
      <c r="I49" s="7">
        <f t="shared" ref="I49:I57" si="22">(150-C49)*(90/60)</f>
        <v>45</v>
      </c>
      <c r="J49" s="7">
        <f t="shared" ref="J49:J57" si="23">((D49-30)*(90/60))-90</f>
        <v>-82.5</v>
      </c>
      <c r="K49" s="7">
        <f t="shared" ref="K49:K57" si="24">90-E49</f>
        <v>20</v>
      </c>
      <c r="L49" s="7">
        <v>90</v>
      </c>
      <c r="M49" s="7">
        <v>45</v>
      </c>
      <c r="N49">
        <f t="shared" ref="N49:N57" si="25">COS(RADIANS(H49))*((16.5*COS(RADIANS(I49+J49+K49)))+(6.5*COS(RADIANS(I49+J49)))+(10.5*COS(RADIANS(I49)))+0.1)</f>
        <v>26.703947720671611</v>
      </c>
      <c r="O49">
        <f t="shared" ref="O49:O57" si="26">SIN(RADIANS(H49))*((16.5*COS(RADIANS(I49+J49+K49)))+(6.5*COS(RADIANS(I49+J49)))+(10.5*COS(RADIANS(I49)))+0.1)</f>
        <v>-9.719442107725266</v>
      </c>
      <c r="P49">
        <f t="shared" ref="P49:P57" si="27">(16.5*SIN(RADIANS(I49+J49+K49)))+(6.5*SIN(RADIANS(I49+J49)))+(10.5*SIN(RADIANS(I49)))+11.5</f>
        <v>10.006026222081559</v>
      </c>
      <c r="Q49" s="9">
        <v>20</v>
      </c>
      <c r="R49" s="9">
        <v>-11.5</v>
      </c>
      <c r="S49">
        <v>5</v>
      </c>
      <c r="T49">
        <f t="shared" ref="T49:T57" si="28">N49-Q49</f>
        <v>6.7039477206716107</v>
      </c>
      <c r="U49">
        <f>R49-O49</f>
        <v>-1.780557892274734</v>
      </c>
      <c r="V49">
        <f t="shared" si="20"/>
        <v>5.0060262220815588</v>
      </c>
      <c r="AE49">
        <v>5</v>
      </c>
      <c r="AF49" s="7">
        <v>11.940058652576807</v>
      </c>
      <c r="AG49" s="7">
        <v>-17.052170965061503</v>
      </c>
      <c r="AH49" s="7">
        <v>4.9024528211598941</v>
      </c>
      <c r="AI49" s="9">
        <v>10</v>
      </c>
      <c r="AJ49" s="9">
        <v>-11.5</v>
      </c>
      <c r="AK49">
        <v>5</v>
      </c>
    </row>
    <row r="50" spans="1:37" x14ac:dyDescent="0.25">
      <c r="A50" t="s">
        <v>8</v>
      </c>
      <c r="B50">
        <v>55</v>
      </c>
      <c r="C50">
        <v>120</v>
      </c>
      <c r="D50">
        <v>35</v>
      </c>
      <c r="E50">
        <v>70</v>
      </c>
      <c r="F50">
        <v>90</v>
      </c>
      <c r="G50">
        <v>120</v>
      </c>
      <c r="H50" s="7">
        <f t="shared" si="21"/>
        <v>-35</v>
      </c>
      <c r="I50" s="7">
        <f t="shared" si="22"/>
        <v>45</v>
      </c>
      <c r="J50" s="7">
        <f t="shared" si="23"/>
        <v>-82.5</v>
      </c>
      <c r="K50" s="7">
        <f t="shared" si="24"/>
        <v>20</v>
      </c>
      <c r="L50" s="7">
        <v>90</v>
      </c>
      <c r="M50" s="7">
        <v>45</v>
      </c>
      <c r="N50">
        <f t="shared" si="25"/>
        <v>23.278456042019119</v>
      </c>
      <c r="O50">
        <f t="shared" si="26"/>
        <v>-16.29975039850515</v>
      </c>
      <c r="P50">
        <f t="shared" si="27"/>
        <v>10.006026222081559</v>
      </c>
      <c r="Q50" s="9">
        <v>20</v>
      </c>
      <c r="R50" s="9">
        <v>-11.5</v>
      </c>
      <c r="S50">
        <v>5</v>
      </c>
      <c r="T50">
        <f t="shared" si="28"/>
        <v>3.2784560420191191</v>
      </c>
      <c r="U50">
        <f>O50-R50</f>
        <v>-4.7997503985051502</v>
      </c>
      <c r="V50">
        <f t="shared" si="20"/>
        <v>5.0060262220815588</v>
      </c>
      <c r="AF50" s="7"/>
      <c r="AG50" s="7"/>
      <c r="AH50" s="7"/>
      <c r="AI50" s="9"/>
      <c r="AJ50" s="9"/>
    </row>
    <row r="51" spans="1:37" x14ac:dyDescent="0.25">
      <c r="A51" t="s">
        <v>9</v>
      </c>
      <c r="B51">
        <v>52</v>
      </c>
      <c r="C51">
        <v>120</v>
      </c>
      <c r="D51">
        <v>35</v>
      </c>
      <c r="E51">
        <v>70</v>
      </c>
      <c r="F51">
        <v>90</v>
      </c>
      <c r="G51">
        <v>120</v>
      </c>
      <c r="H51" s="7">
        <f t="shared" si="21"/>
        <v>-38</v>
      </c>
      <c r="I51" s="7">
        <f t="shared" si="22"/>
        <v>45</v>
      </c>
      <c r="J51" s="7">
        <f t="shared" si="23"/>
        <v>-82.5</v>
      </c>
      <c r="K51" s="7">
        <f t="shared" si="24"/>
        <v>20</v>
      </c>
      <c r="L51" s="7">
        <v>90</v>
      </c>
      <c r="M51" s="7">
        <v>45</v>
      </c>
      <c r="N51">
        <f t="shared" si="25"/>
        <v>22.393490703419278</v>
      </c>
      <c r="O51">
        <f t="shared" si="26"/>
        <v>-17.495712413893287</v>
      </c>
      <c r="P51">
        <f t="shared" si="27"/>
        <v>10.006026222081559</v>
      </c>
      <c r="Q51" s="9">
        <v>20</v>
      </c>
      <c r="R51" s="9">
        <v>-11.5</v>
      </c>
      <c r="S51">
        <v>5</v>
      </c>
      <c r="T51">
        <f t="shared" si="28"/>
        <v>2.3934907034192783</v>
      </c>
      <c r="U51">
        <f>O51-R51</f>
        <v>-5.9957124138932869</v>
      </c>
      <c r="V51">
        <f t="shared" si="20"/>
        <v>5.0060262220815588</v>
      </c>
      <c r="AF51" s="7"/>
      <c r="AG51" s="7"/>
      <c r="AH51" s="7"/>
      <c r="AI51" s="9"/>
      <c r="AJ51" s="9"/>
    </row>
    <row r="52" spans="1:37" x14ac:dyDescent="0.25">
      <c r="A52" t="s">
        <v>10</v>
      </c>
      <c r="B52">
        <v>53</v>
      </c>
      <c r="C52">
        <v>120</v>
      </c>
      <c r="D52">
        <v>35</v>
      </c>
      <c r="E52">
        <v>70</v>
      </c>
      <c r="F52">
        <v>90</v>
      </c>
      <c r="G52">
        <v>120</v>
      </c>
      <c r="H52" s="7">
        <f t="shared" si="21"/>
        <v>-37</v>
      </c>
      <c r="I52" s="7">
        <f t="shared" si="22"/>
        <v>45</v>
      </c>
      <c r="J52" s="7">
        <f t="shared" si="23"/>
        <v>-82.5</v>
      </c>
      <c r="K52" s="7">
        <f t="shared" si="24"/>
        <v>20</v>
      </c>
      <c r="L52" s="7">
        <v>90</v>
      </c>
      <c r="M52" s="7">
        <v>45</v>
      </c>
      <c r="N52">
        <f t="shared" si="25"/>
        <v>22.695422350276935</v>
      </c>
      <c r="O52">
        <f t="shared" si="26"/>
        <v>-17.10222743084466</v>
      </c>
      <c r="P52">
        <f t="shared" si="27"/>
        <v>10.006026222081559</v>
      </c>
      <c r="Q52" s="9">
        <v>20</v>
      </c>
      <c r="R52" s="9">
        <v>-11.5</v>
      </c>
      <c r="S52">
        <v>5</v>
      </c>
      <c r="T52">
        <f t="shared" si="28"/>
        <v>2.6954223502769352</v>
      </c>
      <c r="U52">
        <f t="shared" ref="U52:U57" si="29">O52-R52</f>
        <v>-5.6022274308446605</v>
      </c>
      <c r="V52">
        <f t="shared" si="20"/>
        <v>5.0060262220815588</v>
      </c>
      <c r="AF52" s="7"/>
      <c r="AG52" s="7"/>
      <c r="AH52" s="7"/>
      <c r="AI52" s="9"/>
      <c r="AJ52" s="9"/>
    </row>
    <row r="53" spans="1:37" x14ac:dyDescent="0.25">
      <c r="H53" s="7"/>
      <c r="I53" s="7"/>
      <c r="J53" s="7"/>
      <c r="K53" s="7"/>
      <c r="L53" s="7"/>
      <c r="M53" s="7"/>
      <c r="N53">
        <f>AVERAGE(N48:N52)</f>
        <v>23.368114890525</v>
      </c>
      <c r="O53">
        <f>AVERAGE(O48:O52)</f>
        <v>-15.776741680907781</v>
      </c>
      <c r="P53">
        <f>AVERAGE(P48:P52)</f>
        <v>10.006026222081559</v>
      </c>
      <c r="Q53" s="9"/>
      <c r="R53" s="9"/>
      <c r="T53">
        <f>AVERAGE(T48:T52)</f>
        <v>3.3681148905249989</v>
      </c>
      <c r="U53">
        <f t="shared" ref="U53:V53" si="30">AVERAGE(U48:U52)</f>
        <v>-4.9889648378176741</v>
      </c>
      <c r="V53">
        <f t="shared" si="30"/>
        <v>5.0060262220815588</v>
      </c>
      <c r="AF53" s="7"/>
      <c r="AG53" s="7"/>
      <c r="AH53" s="7"/>
      <c r="AI53" s="9"/>
      <c r="AJ53" s="9"/>
    </row>
    <row r="54" spans="1:37" x14ac:dyDescent="0.25">
      <c r="H54" s="7"/>
      <c r="I54" s="7"/>
      <c r="J54" s="7"/>
      <c r="K54" s="7"/>
      <c r="L54" s="7"/>
      <c r="M54" s="7"/>
      <c r="Q54" s="9"/>
      <c r="R54" s="9"/>
      <c r="AF54" s="7"/>
      <c r="AG54" s="7"/>
      <c r="AH54" s="7"/>
      <c r="AI54" s="9"/>
      <c r="AJ54" s="9"/>
    </row>
    <row r="55" spans="1:37" x14ac:dyDescent="0.25">
      <c r="H55" s="7"/>
      <c r="I55" s="7"/>
      <c r="J55" s="7"/>
      <c r="K55" s="7"/>
      <c r="L55" s="7"/>
      <c r="M55" s="7"/>
      <c r="Q55" s="9"/>
      <c r="R55" s="9"/>
    </row>
    <row r="56" spans="1:37" x14ac:dyDescent="0.25">
      <c r="H56" s="7"/>
      <c r="I56" s="7"/>
      <c r="J56" s="7"/>
      <c r="K56" s="7"/>
      <c r="L56" s="7"/>
      <c r="M56" s="7"/>
      <c r="Q56" s="9"/>
      <c r="R56" s="9"/>
    </row>
    <row r="57" spans="1:37" x14ac:dyDescent="0.25">
      <c r="H57" s="7"/>
      <c r="I57" s="7"/>
      <c r="J57" s="7"/>
      <c r="K57" s="7"/>
      <c r="L57" s="7"/>
      <c r="M57" s="7"/>
      <c r="Q57" s="9"/>
      <c r="R57" s="9"/>
    </row>
    <row r="58" spans="1:37" x14ac:dyDescent="0.25">
      <c r="AH58" t="s">
        <v>48</v>
      </c>
    </row>
    <row r="59" spans="1:37" x14ac:dyDescent="0.25">
      <c r="AE59">
        <v>1</v>
      </c>
      <c r="AF59" s="7">
        <v>25.470400962915729</v>
      </c>
      <c r="AG59" s="7">
        <v>0</v>
      </c>
      <c r="AH59" s="7">
        <v>5.5750355197143318</v>
      </c>
      <c r="AI59" s="9">
        <v>20</v>
      </c>
      <c r="AJ59" s="9">
        <v>0</v>
      </c>
      <c r="AK59">
        <v>5</v>
      </c>
    </row>
    <row r="60" spans="1:37" x14ac:dyDescent="0.25">
      <c r="B60" s="17" t="s">
        <v>38</v>
      </c>
      <c r="C60" s="17"/>
      <c r="D60" s="17"/>
      <c r="E60" s="17"/>
      <c r="F60" s="17"/>
      <c r="G60" s="17"/>
      <c r="H60" s="17" t="s">
        <v>39</v>
      </c>
      <c r="I60" s="17"/>
      <c r="J60" s="17"/>
      <c r="K60" s="17"/>
      <c r="L60" s="17"/>
      <c r="M60" s="17"/>
      <c r="N60" s="17" t="s">
        <v>19</v>
      </c>
      <c r="O60" s="17"/>
      <c r="P60" s="17"/>
      <c r="Q60" s="17" t="s">
        <v>42</v>
      </c>
      <c r="R60" s="17"/>
      <c r="S60" s="17"/>
      <c r="T60" s="17" t="s">
        <v>41</v>
      </c>
      <c r="U60" s="17"/>
      <c r="V60" s="17"/>
      <c r="AE60">
        <v>2</v>
      </c>
      <c r="AF60" s="7">
        <v>25.470400962915729</v>
      </c>
      <c r="AG60" s="7">
        <v>0</v>
      </c>
      <c r="AH60" s="7">
        <v>5.5750355197143318</v>
      </c>
      <c r="AI60" s="9">
        <v>20</v>
      </c>
      <c r="AJ60" s="9">
        <v>0</v>
      </c>
      <c r="AK60">
        <v>5</v>
      </c>
    </row>
    <row r="61" spans="1:37" x14ac:dyDescent="0.25">
      <c r="B61" t="s">
        <v>0</v>
      </c>
      <c r="C61" t="s">
        <v>1</v>
      </c>
      <c r="D61" t="s">
        <v>2</v>
      </c>
      <c r="E61" t="s">
        <v>3</v>
      </c>
      <c r="F61" t="s">
        <v>4</v>
      </c>
      <c r="G61" t="s">
        <v>5</v>
      </c>
      <c r="H61" t="s">
        <v>0</v>
      </c>
      <c r="I61" t="s">
        <v>1</v>
      </c>
      <c r="J61" t="s">
        <v>2</v>
      </c>
      <c r="K61" t="s">
        <v>3</v>
      </c>
      <c r="L61" t="s">
        <v>4</v>
      </c>
      <c r="M61" t="s">
        <v>5</v>
      </c>
      <c r="N61" t="s">
        <v>16</v>
      </c>
      <c r="O61" t="s">
        <v>17</v>
      </c>
      <c r="P61" t="s">
        <v>18</v>
      </c>
      <c r="Q61" s="7" t="s">
        <v>16</v>
      </c>
      <c r="R61" s="7" t="s">
        <v>17</v>
      </c>
      <c r="S61" s="7" t="s">
        <v>18</v>
      </c>
      <c r="T61" s="7" t="s">
        <v>16</v>
      </c>
      <c r="U61" s="7" t="s">
        <v>17</v>
      </c>
      <c r="V61" s="7" t="s">
        <v>18</v>
      </c>
      <c r="AE61">
        <v>3</v>
      </c>
      <c r="AF61" s="7">
        <v>27.319147804106059</v>
      </c>
      <c r="AG61" s="7">
        <v>0</v>
      </c>
      <c r="AH61" s="7">
        <v>7.778286209500104</v>
      </c>
      <c r="AI61" s="9">
        <v>20</v>
      </c>
      <c r="AJ61" s="9">
        <v>0</v>
      </c>
      <c r="AK61">
        <v>5</v>
      </c>
    </row>
    <row r="62" spans="1:37" x14ac:dyDescent="0.25">
      <c r="A62" t="s">
        <v>6</v>
      </c>
      <c r="B62">
        <v>35</v>
      </c>
      <c r="C62">
        <v>110</v>
      </c>
      <c r="D62">
        <v>30</v>
      </c>
      <c r="E62">
        <v>110</v>
      </c>
      <c r="F62">
        <v>90</v>
      </c>
      <c r="G62">
        <v>120</v>
      </c>
      <c r="H62" s="7">
        <f>-90+B62</f>
        <v>-55</v>
      </c>
      <c r="I62" s="7">
        <f>(150-C62)*(90/60)</f>
        <v>60</v>
      </c>
      <c r="J62" s="7">
        <f>((D62-30)*(90/60))-90</f>
        <v>-90</v>
      </c>
      <c r="K62" s="7">
        <f>90-E62</f>
        <v>-20</v>
      </c>
      <c r="L62" s="7">
        <v>90</v>
      </c>
      <c r="M62" s="7">
        <v>45</v>
      </c>
      <c r="N62">
        <f>COS(RADIANS(H62))*((16.5*COS(RADIANS(I62+J62+K62)))+(6.5*COS(RADIANS(I62+J62)))+(10.5*COS(RADIANS(I62)))+0.1)</f>
        <v>12.380739543438207</v>
      </c>
      <c r="O62">
        <f>SIN(RADIANS(H62))*((16.5*COS(RADIANS(I62+J62+K62)))+(6.5*COS(RADIANS(I62+J62)))+(10.5*COS(RADIANS(I62)))+0.1)</f>
        <v>-17.681528500954549</v>
      </c>
      <c r="P62">
        <f>(16.5*SIN(RADIANS(I62+J62+K62)))+(6.5*SIN(RADIANS(I62+J62)))+(10.5*SIN(RADIANS(I62)))+11.5</f>
        <v>4.7035334282734684</v>
      </c>
      <c r="Q62" s="9">
        <v>10</v>
      </c>
      <c r="R62" s="9">
        <v>-11.5</v>
      </c>
      <c r="S62">
        <v>5</v>
      </c>
      <c r="T62">
        <f>N62-Q62</f>
        <v>2.3807395434382066</v>
      </c>
      <c r="U62">
        <f>O62-R62</f>
        <v>-6.1815285009545491</v>
      </c>
      <c r="V62">
        <f t="shared" ref="V62:V71" si="31">P62-S62</f>
        <v>-0.29646657172653157</v>
      </c>
      <c r="AE62">
        <v>4</v>
      </c>
      <c r="AF62" s="7">
        <v>26.442872384800832</v>
      </c>
      <c r="AG62" s="7">
        <v>0</v>
      </c>
      <c r="AH62" s="7">
        <v>6.6363018494644663</v>
      </c>
      <c r="AI62" s="9">
        <v>20</v>
      </c>
      <c r="AJ62" s="9">
        <v>0</v>
      </c>
      <c r="AK62">
        <v>5</v>
      </c>
    </row>
    <row r="63" spans="1:37" x14ac:dyDescent="0.25">
      <c r="A63" t="s">
        <v>7</v>
      </c>
      <c r="B63">
        <v>35</v>
      </c>
      <c r="C63">
        <v>105</v>
      </c>
      <c r="D63">
        <v>30</v>
      </c>
      <c r="E63">
        <v>130</v>
      </c>
      <c r="F63">
        <v>90</v>
      </c>
      <c r="G63">
        <v>120</v>
      </c>
      <c r="H63" s="7">
        <f t="shared" ref="H63:H71" si="32">-90+B63</f>
        <v>-55</v>
      </c>
      <c r="I63" s="7">
        <f t="shared" ref="I63:I71" si="33">(150-C63)*(90/60)</f>
        <v>67.5</v>
      </c>
      <c r="J63" s="7">
        <f t="shared" ref="J63:J71" si="34">((D63-30)*(90/60))-90</f>
        <v>-90</v>
      </c>
      <c r="K63" s="7">
        <f t="shared" ref="K63:K71" si="35">90-E63</f>
        <v>-40</v>
      </c>
      <c r="L63" s="7">
        <v>90</v>
      </c>
      <c r="M63" s="7">
        <v>45</v>
      </c>
      <c r="N63">
        <f t="shared" ref="N63:N71" si="36">COS(RADIANS(H63))*((16.5*COS(RADIANS(I63+J63+K63)))+(6.5*COS(RADIANS(I63+J63)))+(10.5*COS(RADIANS(I63)))+0.1)</f>
        <v>10.176533728529551</v>
      </c>
      <c r="O63">
        <f t="shared" ref="O63:O71" si="37">SIN(RADIANS(H63))*((16.5*COS(RADIANS(I63+J63+K63)))+(6.5*COS(RADIANS(I63+J63)))+(10.5*COS(RADIANS(I63)))+0.1)</f>
        <v>-14.533596359943374</v>
      </c>
      <c r="P63">
        <f t="shared" ref="P63:P71" si="38">(16.5*SIN(RADIANS(I63+J63+K63)))+(6.5*SIN(RADIANS(I63+J63)))+(10.5*SIN(RADIANS(I63)))+11.5</f>
        <v>4.0776140335547701</v>
      </c>
      <c r="Q63" s="9">
        <v>10</v>
      </c>
      <c r="R63" s="9">
        <v>-11.5</v>
      </c>
      <c r="S63">
        <v>5</v>
      </c>
      <c r="T63">
        <f t="shared" ref="T63:T71" si="39">N63-Q63</f>
        <v>0.17653372852955052</v>
      </c>
      <c r="U63">
        <f>O63-R63</f>
        <v>-3.033596359943374</v>
      </c>
      <c r="V63">
        <f t="shared" si="31"/>
        <v>-0.92238596644522985</v>
      </c>
      <c r="AE63">
        <v>5</v>
      </c>
      <c r="AF63" s="7">
        <v>24.677076589440507</v>
      </c>
      <c r="AG63" s="7">
        <v>0</v>
      </c>
      <c r="AH63" s="7">
        <v>4.2721028347186181</v>
      </c>
      <c r="AI63" s="9">
        <v>20</v>
      </c>
      <c r="AJ63" s="9">
        <v>0</v>
      </c>
      <c r="AK63">
        <v>5</v>
      </c>
    </row>
    <row r="64" spans="1:37" x14ac:dyDescent="0.25">
      <c r="A64" t="s">
        <v>8</v>
      </c>
      <c r="B64">
        <v>35</v>
      </c>
      <c r="C64">
        <v>107</v>
      </c>
      <c r="D64">
        <v>30</v>
      </c>
      <c r="E64">
        <v>130</v>
      </c>
      <c r="F64">
        <v>90</v>
      </c>
      <c r="G64">
        <v>120</v>
      </c>
      <c r="H64" s="7">
        <f t="shared" si="32"/>
        <v>-55</v>
      </c>
      <c r="I64" s="7">
        <f t="shared" si="33"/>
        <v>64.5</v>
      </c>
      <c r="J64" s="7">
        <f t="shared" si="34"/>
        <v>-90</v>
      </c>
      <c r="K64" s="7">
        <f t="shared" si="35"/>
        <v>-40</v>
      </c>
      <c r="L64" s="7">
        <v>90</v>
      </c>
      <c r="M64" s="7">
        <v>45</v>
      </c>
      <c r="N64">
        <f t="shared" si="36"/>
        <v>9.9398555849910633</v>
      </c>
      <c r="O64">
        <f t="shared" si="37"/>
        <v>-14.195584941009461</v>
      </c>
      <c r="P64">
        <f t="shared" si="38"/>
        <v>3.1644623869566537</v>
      </c>
      <c r="Q64" s="9">
        <v>10</v>
      </c>
      <c r="R64" s="9">
        <v>-11.5</v>
      </c>
      <c r="S64">
        <v>5</v>
      </c>
      <c r="T64">
        <f>Q64-N64</f>
        <v>6.0144415008936747E-2</v>
      </c>
      <c r="U64">
        <f>O64-R64</f>
        <v>-2.6955849410094608</v>
      </c>
      <c r="V64">
        <f t="shared" si="31"/>
        <v>-1.8355376130433463</v>
      </c>
      <c r="AF64" s="7"/>
      <c r="AG64" s="7"/>
      <c r="AH64" s="7"/>
      <c r="AI64" s="9"/>
      <c r="AJ64" s="9"/>
    </row>
    <row r="65" spans="1:37" x14ac:dyDescent="0.25">
      <c r="A65" t="s">
        <v>9</v>
      </c>
      <c r="B65">
        <v>35</v>
      </c>
      <c r="C65">
        <v>108</v>
      </c>
      <c r="D65">
        <v>30</v>
      </c>
      <c r="E65">
        <v>110</v>
      </c>
      <c r="F65">
        <v>90</v>
      </c>
      <c r="G65">
        <v>120</v>
      </c>
      <c r="H65" s="7">
        <f t="shared" si="32"/>
        <v>-55</v>
      </c>
      <c r="I65" s="7">
        <f t="shared" si="33"/>
        <v>63</v>
      </c>
      <c r="J65" s="7">
        <f t="shared" si="34"/>
        <v>-90</v>
      </c>
      <c r="K65" s="7">
        <f t="shared" si="35"/>
        <v>-20</v>
      </c>
      <c r="L65" s="7">
        <v>90</v>
      </c>
      <c r="M65" s="7">
        <v>45</v>
      </c>
      <c r="N65">
        <f t="shared" si="36"/>
        <v>12.567871672685589</v>
      </c>
      <c r="O65">
        <f t="shared" si="37"/>
        <v>-17.948780878336606</v>
      </c>
      <c r="P65">
        <f t="shared" si="38"/>
        <v>5.8372941789544956</v>
      </c>
      <c r="Q65" s="9">
        <v>10</v>
      </c>
      <c r="R65" s="9">
        <v>-11.5</v>
      </c>
      <c r="S65">
        <v>5</v>
      </c>
      <c r="T65">
        <f t="shared" si="39"/>
        <v>2.5678716726855892</v>
      </c>
      <c r="U65">
        <f>O65-R65</f>
        <v>-6.4487808783366063</v>
      </c>
      <c r="V65">
        <f>S65-P65</f>
        <v>-0.83729417895449565</v>
      </c>
      <c r="AF65" s="7"/>
      <c r="AG65" s="7"/>
      <c r="AH65" s="7"/>
      <c r="AI65" s="9"/>
      <c r="AJ65" s="9"/>
    </row>
    <row r="66" spans="1:37" x14ac:dyDescent="0.25">
      <c r="A66" t="s">
        <v>10</v>
      </c>
      <c r="B66">
        <v>35</v>
      </c>
      <c r="C66">
        <v>108</v>
      </c>
      <c r="D66">
        <v>30</v>
      </c>
      <c r="E66">
        <v>115</v>
      </c>
      <c r="F66">
        <v>90</v>
      </c>
      <c r="G66">
        <v>120</v>
      </c>
      <c r="H66" s="7">
        <f t="shared" si="32"/>
        <v>-55</v>
      </c>
      <c r="I66" s="7">
        <f t="shared" si="33"/>
        <v>63</v>
      </c>
      <c r="J66" s="7">
        <f t="shared" si="34"/>
        <v>-90</v>
      </c>
      <c r="K66" s="7">
        <f t="shared" si="35"/>
        <v>-25</v>
      </c>
      <c r="L66" s="7">
        <v>90</v>
      </c>
      <c r="M66" s="7">
        <v>45</v>
      </c>
      <c r="N66">
        <f t="shared" si="36"/>
        <v>11.940058652576807</v>
      </c>
      <c r="O66">
        <f t="shared" si="37"/>
        <v>-17.052170965061503</v>
      </c>
      <c r="P66">
        <f t="shared" si="38"/>
        <v>4.9024528211598941</v>
      </c>
      <c r="Q66" s="9">
        <v>10</v>
      </c>
      <c r="R66" s="9">
        <v>-11.5</v>
      </c>
      <c r="S66">
        <v>5</v>
      </c>
      <c r="T66">
        <f>N66-Q66</f>
        <v>1.9400586525768073</v>
      </c>
      <c r="U66">
        <f t="shared" ref="U66:U71" si="40">O66-R66</f>
        <v>-5.552170965061503</v>
      </c>
      <c r="V66">
        <f t="shared" si="31"/>
        <v>-9.7547178840105886E-2</v>
      </c>
      <c r="AF66" s="7"/>
      <c r="AG66" s="7"/>
      <c r="AH66" s="7"/>
      <c r="AI66" s="9"/>
      <c r="AJ66" s="9"/>
    </row>
    <row r="67" spans="1:37" x14ac:dyDescent="0.25">
      <c r="H67" s="7"/>
      <c r="I67" s="7"/>
      <c r="J67" s="7"/>
      <c r="K67" s="7"/>
      <c r="L67" s="7"/>
      <c r="M67" s="7"/>
      <c r="N67">
        <f>AVERAGE(N62:N66)</f>
        <v>11.401011836444244</v>
      </c>
      <c r="O67">
        <f>AVERAGE(O62:O66)</f>
        <v>-16.282332329061099</v>
      </c>
      <c r="P67">
        <f>AVERAGE(P62:P66)</f>
        <v>4.5370713697798566</v>
      </c>
      <c r="Q67" s="9"/>
      <c r="R67" s="9"/>
      <c r="T67">
        <f>AVERAGE(T62:T66)</f>
        <v>1.425069602447818</v>
      </c>
      <c r="U67">
        <f>AVERAGE(U62:U66)</f>
        <v>-4.7823323290610986</v>
      </c>
      <c r="V67">
        <f>AVERAGE(V62:V66)</f>
        <v>-0.79784630180194183</v>
      </c>
      <c r="AF67" s="7"/>
      <c r="AG67" s="7"/>
      <c r="AH67" s="7"/>
      <c r="AI67" s="9"/>
      <c r="AJ67" s="9"/>
    </row>
    <row r="68" spans="1:37" x14ac:dyDescent="0.25">
      <c r="H68" s="7"/>
      <c r="I68" s="7"/>
      <c r="J68" s="7"/>
      <c r="K68" s="7"/>
      <c r="L68" s="7"/>
      <c r="M68" s="7"/>
      <c r="Q68" s="9"/>
      <c r="R68" s="9"/>
      <c r="AF68" s="7"/>
      <c r="AG68" s="7"/>
      <c r="AH68" s="7"/>
      <c r="AI68" s="9"/>
      <c r="AJ68" s="9"/>
    </row>
    <row r="69" spans="1:37" x14ac:dyDescent="0.25">
      <c r="H69" s="7"/>
      <c r="I69" s="7"/>
      <c r="J69" s="7"/>
      <c r="K69" s="7"/>
      <c r="L69" s="7"/>
      <c r="M69" s="7"/>
      <c r="Q69" s="9"/>
      <c r="R69" s="9"/>
    </row>
    <row r="70" spans="1:37" x14ac:dyDescent="0.25">
      <c r="H70" s="7"/>
      <c r="I70" s="7"/>
      <c r="J70" s="7"/>
      <c r="K70" s="7"/>
      <c r="L70" s="7"/>
      <c r="M70" s="7"/>
      <c r="Q70" s="9"/>
      <c r="R70" s="9"/>
    </row>
    <row r="71" spans="1:37" x14ac:dyDescent="0.25">
      <c r="H71" s="7"/>
      <c r="I71" s="7"/>
      <c r="J71" s="7"/>
      <c r="K71" s="7"/>
      <c r="L71" s="7"/>
      <c r="M71" s="7"/>
      <c r="Q71" s="9"/>
      <c r="R71" s="9"/>
    </row>
    <row r="72" spans="1:37" x14ac:dyDescent="0.25">
      <c r="AH72" t="s">
        <v>49</v>
      </c>
    </row>
    <row r="73" spans="1:37" x14ac:dyDescent="0.25">
      <c r="AE73">
        <v>1</v>
      </c>
      <c r="AF73">
        <f t="shared" ref="AF73:AK77" si="41">N90</f>
        <v>14.739450209328947</v>
      </c>
      <c r="AG73">
        <f t="shared" si="41"/>
        <v>0</v>
      </c>
      <c r="AH73">
        <f t="shared" si="41"/>
        <v>4.454969139901344</v>
      </c>
      <c r="AI73" s="9">
        <f t="shared" si="41"/>
        <v>10</v>
      </c>
      <c r="AJ73" s="9">
        <f t="shared" si="41"/>
        <v>0</v>
      </c>
      <c r="AK73">
        <f t="shared" si="41"/>
        <v>5</v>
      </c>
    </row>
    <row r="74" spans="1:37" x14ac:dyDescent="0.25">
      <c r="B74" s="17" t="s">
        <v>38</v>
      </c>
      <c r="C74" s="17"/>
      <c r="D74" s="17"/>
      <c r="E74" s="17"/>
      <c r="F74" s="17"/>
      <c r="G74" s="17"/>
      <c r="H74" s="17" t="s">
        <v>39</v>
      </c>
      <c r="I74" s="17"/>
      <c r="J74" s="17"/>
      <c r="K74" s="17"/>
      <c r="L74" s="17"/>
      <c r="M74" s="17"/>
      <c r="N74" s="17" t="s">
        <v>19</v>
      </c>
      <c r="O74" s="17"/>
      <c r="P74" s="17"/>
      <c r="Q74" s="17" t="s">
        <v>42</v>
      </c>
      <c r="R74" s="17"/>
      <c r="S74" s="17"/>
      <c r="T74" s="17" t="s">
        <v>41</v>
      </c>
      <c r="U74" s="17"/>
      <c r="V74" s="17"/>
      <c r="AE74">
        <v>2</v>
      </c>
      <c r="AF74">
        <f t="shared" si="41"/>
        <v>13.366632088647002</v>
      </c>
      <c r="AG74">
        <f t="shared" si="41"/>
        <v>0</v>
      </c>
      <c r="AH74">
        <f t="shared" si="41"/>
        <v>4.0221212490992038</v>
      </c>
      <c r="AI74" s="9">
        <f t="shared" si="41"/>
        <v>10</v>
      </c>
      <c r="AJ74" s="9">
        <f t="shared" si="41"/>
        <v>0</v>
      </c>
      <c r="AK74">
        <f t="shared" si="41"/>
        <v>5</v>
      </c>
    </row>
    <row r="75" spans="1:37" x14ac:dyDescent="0.25">
      <c r="B75" t="s">
        <v>0</v>
      </c>
      <c r="C75" t="s">
        <v>1</v>
      </c>
      <c r="D75" t="s">
        <v>2</v>
      </c>
      <c r="E75" t="s">
        <v>3</v>
      </c>
      <c r="F75" t="s">
        <v>4</v>
      </c>
      <c r="G75" t="s">
        <v>5</v>
      </c>
      <c r="H75" t="s">
        <v>0</v>
      </c>
      <c r="I75" t="s">
        <v>1</v>
      </c>
      <c r="J75" t="s">
        <v>2</v>
      </c>
      <c r="K75" t="s">
        <v>3</v>
      </c>
      <c r="L75" t="s">
        <v>4</v>
      </c>
      <c r="M75" t="s">
        <v>5</v>
      </c>
      <c r="N75" t="s">
        <v>16</v>
      </c>
      <c r="O75" t="s">
        <v>17</v>
      </c>
      <c r="P75" t="s">
        <v>18</v>
      </c>
      <c r="Q75" s="7" t="s">
        <v>16</v>
      </c>
      <c r="R75" s="7" t="s">
        <v>17</v>
      </c>
      <c r="S75" s="7" t="s">
        <v>18</v>
      </c>
      <c r="T75" s="7" t="s">
        <v>16</v>
      </c>
      <c r="U75" s="7" t="s">
        <v>17</v>
      </c>
      <c r="V75" s="7" t="s">
        <v>18</v>
      </c>
      <c r="AE75">
        <v>3</v>
      </c>
      <c r="AF75">
        <f t="shared" si="41"/>
        <v>16.622497489472391</v>
      </c>
      <c r="AG75">
        <f t="shared" si="41"/>
        <v>0</v>
      </c>
      <c r="AH75">
        <f t="shared" si="41"/>
        <v>1.8383384967691185</v>
      </c>
      <c r="AI75" s="9">
        <f t="shared" si="41"/>
        <v>10</v>
      </c>
      <c r="AJ75" s="9">
        <f t="shared" si="41"/>
        <v>0</v>
      </c>
      <c r="AK75">
        <f t="shared" si="41"/>
        <v>5</v>
      </c>
    </row>
    <row r="76" spans="1:37" x14ac:dyDescent="0.25">
      <c r="A76" t="s">
        <v>6</v>
      </c>
      <c r="B76">
        <v>90</v>
      </c>
      <c r="C76">
        <v>120</v>
      </c>
      <c r="D76">
        <v>50</v>
      </c>
      <c r="E76">
        <v>120</v>
      </c>
      <c r="F76">
        <v>90</v>
      </c>
      <c r="G76">
        <v>120</v>
      </c>
      <c r="H76" s="7">
        <f>-90+B76</f>
        <v>0</v>
      </c>
      <c r="I76" s="7">
        <f>(150-C76)*(90/60)</f>
        <v>45</v>
      </c>
      <c r="J76" s="7">
        <f>((D76-30)*(90/60))-90</f>
        <v>-60</v>
      </c>
      <c r="K76" s="7">
        <f>90-E76</f>
        <v>-30</v>
      </c>
      <c r="L76" s="7">
        <v>90</v>
      </c>
      <c r="M76" s="7">
        <v>45</v>
      </c>
      <c r="N76">
        <f>COS(RADIANS(H76))*((16.5*COS(RADIANS(I76+J76+K76)))+(6.5*COS(RADIANS(I76+J76)))+(10.5*COS(RADIANS(I76)))+0.1)</f>
        <v>25.470400962915729</v>
      </c>
      <c r="O76">
        <f>SIN(RADIANS(H76))*((16.5*COS(RADIANS(I76+J76+K76)))+(6.5*COS(RADIANS(I76+J76)))+(10.5*COS(RADIANS(I76)))+0.1)</f>
        <v>0</v>
      </c>
      <c r="P76">
        <f>(16.5*SIN(RADIANS(I76+J76+K76)))+(6.5*SIN(RADIANS(I76+J76)))+(10.5*SIN(RADIANS(I76)))+11.5</f>
        <v>5.5750355197143318</v>
      </c>
      <c r="Q76" s="9">
        <v>20</v>
      </c>
      <c r="R76" s="9">
        <v>0</v>
      </c>
      <c r="S76">
        <v>5</v>
      </c>
      <c r="T76">
        <f>N76-Q76</f>
        <v>5.4704009629157291</v>
      </c>
      <c r="U76">
        <f>O76-R76</f>
        <v>0</v>
      </c>
      <c r="V76">
        <f t="shared" ref="V76:V85" si="42">P76-S76</f>
        <v>0.57503551971433176</v>
      </c>
      <c r="AE76">
        <v>4</v>
      </c>
      <c r="AF76">
        <f t="shared" si="41"/>
        <v>12.368511608012639</v>
      </c>
      <c r="AG76">
        <f t="shared" si="41"/>
        <v>0</v>
      </c>
      <c r="AH76">
        <f t="shared" si="41"/>
        <v>-0.6110348715993652</v>
      </c>
      <c r="AI76" s="9">
        <f t="shared" si="41"/>
        <v>10</v>
      </c>
      <c r="AJ76" s="9">
        <f t="shared" si="41"/>
        <v>0</v>
      </c>
      <c r="AK76">
        <f t="shared" si="41"/>
        <v>5</v>
      </c>
    </row>
    <row r="77" spans="1:37" x14ac:dyDescent="0.25">
      <c r="A77" t="s">
        <v>7</v>
      </c>
      <c r="B77">
        <v>90</v>
      </c>
      <c r="C77">
        <v>120</v>
      </c>
      <c r="D77">
        <v>50</v>
      </c>
      <c r="E77">
        <v>120</v>
      </c>
      <c r="F77">
        <v>90</v>
      </c>
      <c r="G77">
        <v>120</v>
      </c>
      <c r="H77" s="7">
        <f t="shared" ref="H77:H85" si="43">-90+B77</f>
        <v>0</v>
      </c>
      <c r="I77" s="7">
        <f t="shared" ref="I77:I85" si="44">(150-C77)*(90/60)</f>
        <v>45</v>
      </c>
      <c r="J77" s="7">
        <f t="shared" ref="J77:J85" si="45">((D77-30)*(90/60))-90</f>
        <v>-60</v>
      </c>
      <c r="K77" s="7">
        <f t="shared" ref="K77:K85" si="46">90-E77</f>
        <v>-30</v>
      </c>
      <c r="L77" s="7">
        <v>90</v>
      </c>
      <c r="M77" s="7">
        <v>45</v>
      </c>
      <c r="N77">
        <f t="shared" ref="N77:N85" si="47">COS(RADIANS(H77))*((16.5*COS(RADIANS(I77+J77+K77)))+(6.5*COS(RADIANS(I77+J77)))+(10.5*COS(RADIANS(I77)))+0.1)</f>
        <v>25.470400962915729</v>
      </c>
      <c r="O77">
        <f t="shared" ref="O77:O85" si="48">SIN(RADIANS(H77))*((16.5*COS(RADIANS(I77+J77+K77)))+(6.5*COS(RADIANS(I77+J77)))+(10.5*COS(RADIANS(I77)))+0.1)</f>
        <v>0</v>
      </c>
      <c r="P77">
        <f t="shared" ref="P77:P85" si="49">(16.5*SIN(RADIANS(I77+J77+K77)))+(6.5*SIN(RADIANS(I77+J77)))+(10.5*SIN(RADIANS(I77)))+11.5</f>
        <v>5.5750355197143318</v>
      </c>
      <c r="Q77" s="9">
        <v>20</v>
      </c>
      <c r="R77" s="9">
        <v>0</v>
      </c>
      <c r="S77">
        <v>5</v>
      </c>
      <c r="T77">
        <f t="shared" ref="T77:T85" si="50">N77-Q77</f>
        <v>5.4704009629157291</v>
      </c>
      <c r="U77">
        <f>O77-R77</f>
        <v>0</v>
      </c>
      <c r="V77">
        <f t="shared" si="42"/>
        <v>0.57503551971433176</v>
      </c>
      <c r="AE77">
        <v>5</v>
      </c>
      <c r="AF77">
        <f t="shared" si="41"/>
        <v>13.802473888115449</v>
      </c>
      <c r="AG77">
        <f t="shared" si="41"/>
        <v>0</v>
      </c>
      <c r="AH77">
        <f t="shared" si="41"/>
        <v>-0.48557942816658795</v>
      </c>
      <c r="AI77" s="9">
        <f t="shared" si="41"/>
        <v>10</v>
      </c>
      <c r="AJ77" s="9">
        <f t="shared" si="41"/>
        <v>0</v>
      </c>
      <c r="AK77">
        <f t="shared" si="41"/>
        <v>5</v>
      </c>
    </row>
    <row r="78" spans="1:37" x14ac:dyDescent="0.25">
      <c r="A78" t="s">
        <v>8</v>
      </c>
      <c r="B78">
        <v>90</v>
      </c>
      <c r="C78">
        <v>120</v>
      </c>
      <c r="D78">
        <v>50</v>
      </c>
      <c r="E78">
        <v>110</v>
      </c>
      <c r="F78">
        <v>90</v>
      </c>
      <c r="G78">
        <v>120</v>
      </c>
      <c r="H78" s="7">
        <f t="shared" si="43"/>
        <v>0</v>
      </c>
      <c r="I78" s="7">
        <f t="shared" si="44"/>
        <v>45</v>
      </c>
      <c r="J78" s="7">
        <f t="shared" si="45"/>
        <v>-60</v>
      </c>
      <c r="K78" s="7">
        <f t="shared" si="46"/>
        <v>-20</v>
      </c>
      <c r="L78" s="7">
        <v>90</v>
      </c>
      <c r="M78" s="7">
        <v>45</v>
      </c>
      <c r="N78">
        <f t="shared" si="47"/>
        <v>27.319147804106059</v>
      </c>
      <c r="O78">
        <f t="shared" si="48"/>
        <v>0</v>
      </c>
      <c r="P78">
        <f t="shared" si="49"/>
        <v>7.778286209500104</v>
      </c>
      <c r="Q78" s="9">
        <v>20</v>
      </c>
      <c r="R78" s="9">
        <v>0</v>
      </c>
      <c r="S78">
        <v>5</v>
      </c>
      <c r="T78">
        <f t="shared" si="50"/>
        <v>7.3191478041060591</v>
      </c>
      <c r="U78">
        <f>O78-R78</f>
        <v>0</v>
      </c>
      <c r="V78">
        <f t="shared" si="42"/>
        <v>2.778286209500104</v>
      </c>
      <c r="AF78" s="7"/>
      <c r="AG78" s="7"/>
      <c r="AH78" s="7"/>
      <c r="AI78" s="9"/>
      <c r="AJ78" s="9"/>
    </row>
    <row r="79" spans="1:37" x14ac:dyDescent="0.25">
      <c r="A79" t="s">
        <v>9</v>
      </c>
      <c r="B79">
        <v>90</v>
      </c>
      <c r="C79">
        <v>120</v>
      </c>
      <c r="D79">
        <v>50</v>
      </c>
      <c r="E79">
        <v>115</v>
      </c>
      <c r="F79">
        <v>90</v>
      </c>
      <c r="G79">
        <v>120</v>
      </c>
      <c r="H79" s="7">
        <f t="shared" si="43"/>
        <v>0</v>
      </c>
      <c r="I79" s="7">
        <f t="shared" si="44"/>
        <v>45</v>
      </c>
      <c r="J79" s="7">
        <f t="shared" si="45"/>
        <v>-60</v>
      </c>
      <c r="K79" s="7">
        <f t="shared" si="46"/>
        <v>-25</v>
      </c>
      <c r="L79" s="7">
        <v>90</v>
      </c>
      <c r="M79" s="7">
        <v>45</v>
      </c>
      <c r="N79">
        <f t="shared" si="47"/>
        <v>26.442872384800832</v>
      </c>
      <c r="O79">
        <f t="shared" si="48"/>
        <v>0</v>
      </c>
      <c r="P79">
        <f t="shared" si="49"/>
        <v>6.6363018494644663</v>
      </c>
      <c r="Q79" s="9">
        <v>20</v>
      </c>
      <c r="R79" s="9">
        <v>0</v>
      </c>
      <c r="S79">
        <v>5</v>
      </c>
      <c r="T79">
        <f t="shared" si="50"/>
        <v>6.4428723848008325</v>
      </c>
      <c r="U79">
        <f>O79-R79</f>
        <v>0</v>
      </c>
      <c r="V79">
        <f t="shared" si="42"/>
        <v>1.6363018494644663</v>
      </c>
      <c r="AF79" s="7"/>
      <c r="AG79" s="7"/>
      <c r="AH79" s="7"/>
      <c r="AI79" s="9"/>
      <c r="AJ79" s="9"/>
    </row>
    <row r="80" spans="1:37" x14ac:dyDescent="0.25">
      <c r="A80" t="s">
        <v>10</v>
      </c>
      <c r="B80">
        <v>90</v>
      </c>
      <c r="C80">
        <v>120</v>
      </c>
      <c r="D80">
        <v>45</v>
      </c>
      <c r="E80">
        <v>115</v>
      </c>
      <c r="F80">
        <v>90</v>
      </c>
      <c r="G80">
        <v>120</v>
      </c>
      <c r="H80" s="7">
        <f t="shared" si="43"/>
        <v>0</v>
      </c>
      <c r="I80" s="7">
        <f t="shared" si="44"/>
        <v>45</v>
      </c>
      <c r="J80" s="7">
        <f t="shared" si="45"/>
        <v>-67.5</v>
      </c>
      <c r="K80" s="7">
        <f t="shared" si="46"/>
        <v>-25</v>
      </c>
      <c r="L80" s="7">
        <v>90</v>
      </c>
      <c r="M80" s="7">
        <v>45</v>
      </c>
      <c r="N80">
        <f t="shared" si="47"/>
        <v>24.677076589440507</v>
      </c>
      <c r="O80">
        <f t="shared" si="48"/>
        <v>0</v>
      </c>
      <c r="P80">
        <f t="shared" si="49"/>
        <v>4.2721028347186181</v>
      </c>
      <c r="Q80" s="9">
        <v>20</v>
      </c>
      <c r="R80" s="9">
        <v>0</v>
      </c>
      <c r="S80">
        <v>5</v>
      </c>
      <c r="T80">
        <f t="shared" si="50"/>
        <v>4.6770765894405066</v>
      </c>
      <c r="U80">
        <f t="shared" ref="U80:U85" si="51">O80-R80</f>
        <v>0</v>
      </c>
      <c r="V80">
        <f>S80-P80</f>
        <v>0.72789716528138193</v>
      </c>
      <c r="AF80" s="7"/>
      <c r="AG80" s="7"/>
      <c r="AH80" s="7"/>
      <c r="AI80" s="9" t="s">
        <v>65</v>
      </c>
      <c r="AJ80" s="9"/>
    </row>
    <row r="81" spans="1:37" x14ac:dyDescent="0.25">
      <c r="H81" s="7"/>
      <c r="I81" s="7"/>
      <c r="J81" s="7"/>
      <c r="K81" s="7"/>
      <c r="L81" s="7"/>
      <c r="M81" s="7"/>
      <c r="N81">
        <f>AVERAGE(N76:N80)</f>
        <v>25.875979740835771</v>
      </c>
      <c r="O81">
        <f>AVERAGE(O76:O80)</f>
        <v>0</v>
      </c>
      <c r="P81">
        <f>AVERAGE(P76:P80)</f>
        <v>5.9673523866223706</v>
      </c>
      <c r="Q81" s="9"/>
      <c r="R81" s="9"/>
      <c r="T81">
        <f>AVERAGE(T76:T80)</f>
        <v>5.8759797408357715</v>
      </c>
      <c r="U81">
        <f t="shared" ref="U81:V81" si="52">AVERAGE(U76:U80)</f>
        <v>0</v>
      </c>
      <c r="V81">
        <f t="shared" si="52"/>
        <v>1.2585112527349231</v>
      </c>
      <c r="AF81" s="7"/>
      <c r="AG81" s="7"/>
      <c r="AH81" s="7"/>
      <c r="AI81" s="9"/>
      <c r="AJ81" s="9"/>
    </row>
    <row r="82" spans="1:37" x14ac:dyDescent="0.25">
      <c r="H82" s="7"/>
      <c r="I82" s="7"/>
      <c r="J82" s="7"/>
      <c r="K82" s="7"/>
      <c r="L82" s="7"/>
      <c r="M82" s="7"/>
      <c r="Q82" s="9"/>
      <c r="R82" s="9"/>
      <c r="AF82" s="7"/>
      <c r="AG82" s="7"/>
      <c r="AH82" s="7"/>
      <c r="AI82" s="9"/>
      <c r="AJ82" s="9"/>
    </row>
    <row r="83" spans="1:37" x14ac:dyDescent="0.25">
      <c r="H83" s="7"/>
      <c r="I83" s="7"/>
      <c r="J83" s="7"/>
      <c r="K83" s="7"/>
      <c r="L83" s="7"/>
      <c r="M83" s="7"/>
      <c r="Q83" s="9"/>
      <c r="R83" s="9"/>
    </row>
    <row r="84" spans="1:37" x14ac:dyDescent="0.25">
      <c r="H84" s="7"/>
      <c r="I84" s="7"/>
      <c r="J84" s="7"/>
      <c r="K84" s="7"/>
      <c r="L84" s="7"/>
      <c r="M84" s="7"/>
      <c r="Q84" s="9"/>
      <c r="R84" s="9"/>
    </row>
    <row r="85" spans="1:37" x14ac:dyDescent="0.25">
      <c r="H85" s="7"/>
      <c r="I85" s="7"/>
      <c r="J85" s="7"/>
      <c r="K85" s="7"/>
      <c r="L85" s="7"/>
      <c r="M85" s="7"/>
      <c r="Q85" s="9"/>
      <c r="R85" s="9"/>
    </row>
    <row r="86" spans="1:37" x14ac:dyDescent="0.25">
      <c r="AH86" t="s">
        <v>50</v>
      </c>
    </row>
    <row r="87" spans="1:37" x14ac:dyDescent="0.25">
      <c r="AE87">
        <v>1</v>
      </c>
      <c r="AF87">
        <f t="shared" ref="AF87:AK91" si="53">N104</f>
        <v>18.484783136269769</v>
      </c>
      <c r="AG87">
        <f t="shared" si="53"/>
        <v>22.02930671097436</v>
      </c>
      <c r="AH87">
        <f t="shared" si="53"/>
        <v>10.269096090570823</v>
      </c>
      <c r="AI87" s="9">
        <f t="shared" si="53"/>
        <v>20</v>
      </c>
      <c r="AJ87" s="9">
        <f t="shared" si="53"/>
        <v>11.5</v>
      </c>
      <c r="AK87">
        <f t="shared" si="53"/>
        <v>5</v>
      </c>
    </row>
    <row r="88" spans="1:37" x14ac:dyDescent="0.25">
      <c r="B88" s="17" t="s">
        <v>38</v>
      </c>
      <c r="C88" s="17"/>
      <c r="D88" s="17"/>
      <c r="E88" s="17"/>
      <c r="F88" s="17"/>
      <c r="G88" s="17"/>
      <c r="H88" s="17" t="s">
        <v>39</v>
      </c>
      <c r="I88" s="17"/>
      <c r="J88" s="17"/>
      <c r="K88" s="17"/>
      <c r="L88" s="17"/>
      <c r="M88" s="17"/>
      <c r="N88" s="17" t="s">
        <v>19</v>
      </c>
      <c r="O88" s="17"/>
      <c r="P88" s="17"/>
      <c r="Q88" s="17" t="s">
        <v>42</v>
      </c>
      <c r="R88" s="17"/>
      <c r="S88" s="17"/>
      <c r="T88" s="17" t="s">
        <v>41</v>
      </c>
      <c r="U88" s="17"/>
      <c r="V88" s="17"/>
      <c r="AE88">
        <v>2</v>
      </c>
      <c r="AF88">
        <f t="shared" si="53"/>
        <v>21.769257636238052</v>
      </c>
      <c r="AG88">
        <f t="shared" si="53"/>
        <v>18.266576053570535</v>
      </c>
      <c r="AH88">
        <f t="shared" si="53"/>
        <v>10.006026222081559</v>
      </c>
      <c r="AI88" s="9">
        <f t="shared" si="53"/>
        <v>20</v>
      </c>
      <c r="AJ88" s="9">
        <f t="shared" si="53"/>
        <v>11.5</v>
      </c>
      <c r="AK88">
        <f t="shared" si="53"/>
        <v>5</v>
      </c>
    </row>
    <row r="89" spans="1:37" x14ac:dyDescent="0.25">
      <c r="B89" t="s">
        <v>0</v>
      </c>
      <c r="C89" t="s">
        <v>1</v>
      </c>
      <c r="D89" t="s">
        <v>2</v>
      </c>
      <c r="E89" t="s">
        <v>3</v>
      </c>
      <c r="F89" t="s">
        <v>4</v>
      </c>
      <c r="G89" t="s">
        <v>5</v>
      </c>
      <c r="H89" t="s">
        <v>0</v>
      </c>
      <c r="I89" t="s">
        <v>1</v>
      </c>
      <c r="J89" t="s">
        <v>2</v>
      </c>
      <c r="K89" t="s">
        <v>3</v>
      </c>
      <c r="L89" t="s">
        <v>4</v>
      </c>
      <c r="M89" t="s">
        <v>5</v>
      </c>
      <c r="N89" t="s">
        <v>16</v>
      </c>
      <c r="O89" t="s">
        <v>17</v>
      </c>
      <c r="P89" t="s">
        <v>18</v>
      </c>
      <c r="Q89" s="7" t="s">
        <v>16</v>
      </c>
      <c r="R89" s="7" t="s">
        <v>17</v>
      </c>
      <c r="S89" s="7" t="s">
        <v>18</v>
      </c>
      <c r="T89" s="7" t="s">
        <v>16</v>
      </c>
      <c r="U89" s="7" t="s">
        <v>17</v>
      </c>
      <c r="V89" s="7" t="s">
        <v>18</v>
      </c>
      <c r="AE89">
        <v>3</v>
      </c>
      <c r="AF89">
        <f t="shared" si="53"/>
        <v>20.094382035208067</v>
      </c>
      <c r="AG89">
        <f t="shared" si="53"/>
        <v>20.094382035208064</v>
      </c>
      <c r="AH89">
        <f t="shared" si="53"/>
        <v>10.006026222081559</v>
      </c>
      <c r="AI89" s="9">
        <f t="shared" si="53"/>
        <v>20</v>
      </c>
      <c r="AJ89" s="9">
        <f t="shared" si="53"/>
        <v>11.5</v>
      </c>
      <c r="AK89">
        <f t="shared" si="53"/>
        <v>5</v>
      </c>
    </row>
    <row r="90" spans="1:37" x14ac:dyDescent="0.25">
      <c r="A90" t="s">
        <v>6</v>
      </c>
      <c r="B90">
        <v>90</v>
      </c>
      <c r="C90">
        <v>100</v>
      </c>
      <c r="D90">
        <v>30</v>
      </c>
      <c r="E90">
        <v>145</v>
      </c>
      <c r="F90">
        <v>90</v>
      </c>
      <c r="G90">
        <v>120</v>
      </c>
      <c r="H90" s="7">
        <f>-90+B90</f>
        <v>0</v>
      </c>
      <c r="I90" s="7">
        <f>(150-C90)*(90/60)</f>
        <v>75</v>
      </c>
      <c r="J90" s="7">
        <f>((D90-30)*(90/60))-90</f>
        <v>-90</v>
      </c>
      <c r="K90" s="7">
        <f>90-E90</f>
        <v>-55</v>
      </c>
      <c r="L90" s="7">
        <v>90</v>
      </c>
      <c r="M90" s="7">
        <v>45</v>
      </c>
      <c r="N90">
        <f>COS(RADIANS(H90))*((16.5*COS(RADIANS(I90+J90+K90)))+(6.5*COS(RADIANS(I90+J90)))+(10.5*COS(RADIANS(I90)))+0.1)</f>
        <v>14.739450209328947</v>
      </c>
      <c r="O90">
        <f>SIN(RADIANS(H90))*((16.5*COS(RADIANS(I90+J90+K90)))+(6.5*COS(RADIANS(I90+J90)))+(10.5*COS(RADIANS(I90)))+0.1)</f>
        <v>0</v>
      </c>
      <c r="P90">
        <f>(16.5*SIN(RADIANS(I90+J90+K90)))+(6.5*SIN(RADIANS(I90+J90)))+(10.5*SIN(RADIANS(I90)))+11.5</f>
        <v>4.454969139901344</v>
      </c>
      <c r="Q90" s="9">
        <v>10</v>
      </c>
      <c r="R90" s="9">
        <v>0</v>
      </c>
      <c r="S90">
        <v>5</v>
      </c>
      <c r="T90">
        <f>N90-Q90</f>
        <v>4.7394502093289468</v>
      </c>
      <c r="U90">
        <f>O90-R90</f>
        <v>0</v>
      </c>
      <c r="V90">
        <f t="shared" ref="V90:V99" si="54">P90-S90</f>
        <v>-0.54503086009865598</v>
      </c>
      <c r="AE90">
        <v>4</v>
      </c>
      <c r="AF90">
        <f t="shared" si="53"/>
        <v>22.02930671097436</v>
      </c>
      <c r="AG90">
        <f t="shared" si="53"/>
        <v>18.484783136269765</v>
      </c>
      <c r="AH90">
        <f t="shared" si="53"/>
        <v>10.269096090570823</v>
      </c>
      <c r="AI90" s="9">
        <f t="shared" si="53"/>
        <v>20</v>
      </c>
      <c r="AJ90" s="9">
        <f t="shared" si="53"/>
        <v>11.5</v>
      </c>
      <c r="AK90">
        <f t="shared" si="53"/>
        <v>5</v>
      </c>
    </row>
    <row r="91" spans="1:37" x14ac:dyDescent="0.25">
      <c r="A91" t="s">
        <v>7</v>
      </c>
      <c r="B91">
        <v>90</v>
      </c>
      <c r="C91">
        <v>100</v>
      </c>
      <c r="D91">
        <v>30</v>
      </c>
      <c r="E91">
        <v>150</v>
      </c>
      <c r="F91">
        <v>90</v>
      </c>
      <c r="G91">
        <v>120</v>
      </c>
      <c r="H91" s="7">
        <f t="shared" ref="H91:H99" si="55">-90+B91</f>
        <v>0</v>
      </c>
      <c r="I91" s="7">
        <f t="shared" ref="I91:I99" si="56">(150-C91)*(90/60)</f>
        <v>75</v>
      </c>
      <c r="J91" s="7">
        <f t="shared" ref="J91:J99" si="57">((D91-30)*(90/60))-90</f>
        <v>-90</v>
      </c>
      <c r="K91" s="7">
        <f t="shared" ref="K91:K99" si="58">90-E91</f>
        <v>-60</v>
      </c>
      <c r="L91" s="7">
        <v>90</v>
      </c>
      <c r="M91" s="7">
        <v>45</v>
      </c>
      <c r="N91">
        <f t="shared" ref="N91:N99" si="59">COS(RADIANS(H91))*((16.5*COS(RADIANS(I91+J91+K91)))+(6.5*COS(RADIANS(I91+J91)))+(10.5*COS(RADIANS(I91)))+0.1)</f>
        <v>13.366632088647002</v>
      </c>
      <c r="O91">
        <f t="shared" ref="O91:O99" si="60">SIN(RADIANS(H91))*((16.5*COS(RADIANS(I91+J91+K91)))+(6.5*COS(RADIANS(I91+J91)))+(10.5*COS(RADIANS(I91)))+0.1)</f>
        <v>0</v>
      </c>
      <c r="P91">
        <f t="shared" ref="P91:P99" si="61">(16.5*SIN(RADIANS(I91+J91+K91)))+(6.5*SIN(RADIANS(I91+J91)))+(10.5*SIN(RADIANS(I91)))+11.5</f>
        <v>4.0221212490992038</v>
      </c>
      <c r="Q91" s="9">
        <v>10</v>
      </c>
      <c r="R91" s="9">
        <v>0</v>
      </c>
      <c r="S91">
        <v>5</v>
      </c>
      <c r="T91">
        <f t="shared" ref="T91:T99" si="62">N91-Q91</f>
        <v>3.3666320886470018</v>
      </c>
      <c r="U91">
        <f>O91-R91</f>
        <v>0</v>
      </c>
      <c r="V91">
        <f t="shared" si="54"/>
        <v>-0.97787875090079623</v>
      </c>
      <c r="AE91">
        <v>5</v>
      </c>
      <c r="AF91">
        <f t="shared" si="53"/>
        <v>20.094382035208067</v>
      </c>
      <c r="AG91">
        <f t="shared" si="53"/>
        <v>20.094382035208064</v>
      </c>
      <c r="AH91">
        <f t="shared" si="53"/>
        <v>10.006026222081559</v>
      </c>
      <c r="AI91" s="9">
        <f t="shared" si="53"/>
        <v>20</v>
      </c>
      <c r="AJ91" s="9">
        <f t="shared" si="53"/>
        <v>11.5</v>
      </c>
      <c r="AK91">
        <f t="shared" si="53"/>
        <v>5</v>
      </c>
    </row>
    <row r="92" spans="1:37" x14ac:dyDescent="0.25">
      <c r="A92" t="s">
        <v>8</v>
      </c>
      <c r="B92">
        <v>90</v>
      </c>
      <c r="C92">
        <v>110</v>
      </c>
      <c r="D92">
        <v>30</v>
      </c>
      <c r="E92">
        <v>130</v>
      </c>
      <c r="F92">
        <v>90</v>
      </c>
      <c r="G92">
        <v>120</v>
      </c>
      <c r="H92" s="7">
        <f t="shared" si="55"/>
        <v>0</v>
      </c>
      <c r="I92" s="7">
        <f t="shared" si="56"/>
        <v>60</v>
      </c>
      <c r="J92" s="7">
        <f t="shared" si="57"/>
        <v>-90</v>
      </c>
      <c r="K92" s="7">
        <f t="shared" si="58"/>
        <v>-40</v>
      </c>
      <c r="L92" s="7">
        <v>90</v>
      </c>
      <c r="M92" s="7">
        <v>45</v>
      </c>
      <c r="N92">
        <f t="shared" si="59"/>
        <v>16.622497489472391</v>
      </c>
      <c r="O92">
        <f t="shared" si="60"/>
        <v>0</v>
      </c>
      <c r="P92">
        <f t="shared" si="61"/>
        <v>1.8383384967691185</v>
      </c>
      <c r="Q92" s="9">
        <v>10</v>
      </c>
      <c r="R92" s="9">
        <v>0</v>
      </c>
      <c r="S92">
        <v>5</v>
      </c>
      <c r="T92">
        <f t="shared" si="62"/>
        <v>6.6224974894723907</v>
      </c>
      <c r="U92">
        <f>O92-R92</f>
        <v>0</v>
      </c>
      <c r="V92">
        <f t="shared" si="54"/>
        <v>-3.1616615032308815</v>
      </c>
      <c r="AI92" s="9"/>
      <c r="AJ92" s="9"/>
    </row>
    <row r="93" spans="1:37" x14ac:dyDescent="0.25">
      <c r="A93" t="s">
        <v>9</v>
      </c>
      <c r="B93">
        <v>90</v>
      </c>
      <c r="C93">
        <v>115</v>
      </c>
      <c r="D93">
        <v>30</v>
      </c>
      <c r="E93">
        <v>140</v>
      </c>
      <c r="F93">
        <v>90</v>
      </c>
      <c r="G93">
        <v>120</v>
      </c>
      <c r="H93" s="7">
        <f t="shared" si="55"/>
        <v>0</v>
      </c>
      <c r="I93" s="7">
        <f t="shared" si="56"/>
        <v>52.5</v>
      </c>
      <c r="J93" s="7">
        <f t="shared" si="57"/>
        <v>-90</v>
      </c>
      <c r="K93" s="7">
        <f t="shared" si="58"/>
        <v>-50</v>
      </c>
      <c r="L93" s="7">
        <v>90</v>
      </c>
      <c r="M93" s="7">
        <v>45</v>
      </c>
      <c r="N93">
        <f t="shared" si="59"/>
        <v>12.368511608012639</v>
      </c>
      <c r="O93">
        <f t="shared" si="60"/>
        <v>0</v>
      </c>
      <c r="P93">
        <f t="shared" si="61"/>
        <v>-0.6110348715993652</v>
      </c>
      <c r="Q93" s="9">
        <v>10</v>
      </c>
      <c r="R93" s="9">
        <v>0</v>
      </c>
      <c r="S93">
        <v>5</v>
      </c>
      <c r="T93">
        <f>N93-Q93</f>
        <v>2.3685116080126392</v>
      </c>
      <c r="U93">
        <f>O93-R93</f>
        <v>0</v>
      </c>
      <c r="V93">
        <f>P93-S93</f>
        <v>-5.6110348715993652</v>
      </c>
      <c r="AI93" s="9"/>
      <c r="AJ93" s="9"/>
    </row>
    <row r="94" spans="1:37" x14ac:dyDescent="0.25">
      <c r="A94" t="s">
        <v>10</v>
      </c>
      <c r="B94">
        <v>90</v>
      </c>
      <c r="C94">
        <v>115</v>
      </c>
      <c r="D94">
        <v>30</v>
      </c>
      <c r="E94">
        <v>135</v>
      </c>
      <c r="F94">
        <v>90</v>
      </c>
      <c r="G94">
        <v>120</v>
      </c>
      <c r="H94" s="7">
        <f t="shared" si="55"/>
        <v>0</v>
      </c>
      <c r="I94" s="7">
        <f t="shared" si="56"/>
        <v>52.5</v>
      </c>
      <c r="J94" s="7">
        <f t="shared" si="57"/>
        <v>-90</v>
      </c>
      <c r="K94" s="7">
        <f t="shared" si="58"/>
        <v>-45</v>
      </c>
      <c r="L94" s="7">
        <v>90</v>
      </c>
      <c r="M94" s="7">
        <v>45</v>
      </c>
      <c r="N94">
        <f t="shared" si="59"/>
        <v>13.802473888115449</v>
      </c>
      <c r="O94">
        <f t="shared" si="60"/>
        <v>0</v>
      </c>
      <c r="P94">
        <f t="shared" si="61"/>
        <v>-0.48557942816658795</v>
      </c>
      <c r="Q94" s="9">
        <v>10</v>
      </c>
      <c r="R94" s="9">
        <v>0</v>
      </c>
      <c r="S94">
        <v>5</v>
      </c>
      <c r="T94">
        <f t="shared" si="62"/>
        <v>3.8024738881154487</v>
      </c>
      <c r="U94">
        <f t="shared" ref="U94:U99" si="63">O94-R94</f>
        <v>0</v>
      </c>
      <c r="V94">
        <f t="shared" si="54"/>
        <v>-5.4855794281665879</v>
      </c>
      <c r="AI94" s="9"/>
      <c r="AJ94" s="9"/>
    </row>
    <row r="95" spans="1:37" x14ac:dyDescent="0.25">
      <c r="H95" s="7"/>
      <c r="I95" s="7"/>
      <c r="J95" s="7"/>
      <c r="K95" s="7"/>
      <c r="L95" s="7"/>
      <c r="M95" s="7"/>
      <c r="N95">
        <f>AVERAGE(N90:N94)</f>
        <v>14.179913056715284</v>
      </c>
      <c r="O95">
        <f>AVERAGE(O90:O94)</f>
        <v>0</v>
      </c>
      <c r="P95">
        <f>AVERAGE(P90:P94)</f>
        <v>1.8437629172007426</v>
      </c>
      <c r="Q95" s="9"/>
      <c r="R95" s="9"/>
      <c r="T95">
        <f>AVERAGE(T90:T94)</f>
        <v>4.1799130567152858</v>
      </c>
      <c r="U95">
        <f t="shared" ref="U95" si="64">AVERAGE(U90:U94)</f>
        <v>0</v>
      </c>
      <c r="V95">
        <f t="shared" ref="V95" si="65">AVERAGE(V90:V94)</f>
        <v>-3.1562370827992572</v>
      </c>
      <c r="AI95" s="9"/>
      <c r="AJ95" s="9"/>
    </row>
    <row r="96" spans="1:37" x14ac:dyDescent="0.25">
      <c r="H96" s="7"/>
      <c r="I96" s="7"/>
      <c r="J96" s="7"/>
      <c r="K96" s="7"/>
      <c r="L96" s="7"/>
      <c r="M96" s="7"/>
      <c r="Q96" s="9"/>
      <c r="R96" s="9"/>
      <c r="AI96" s="9"/>
      <c r="AJ96" s="9"/>
    </row>
    <row r="97" spans="1:37" x14ac:dyDescent="0.25">
      <c r="H97" s="7"/>
      <c r="I97" s="7"/>
      <c r="J97" s="7"/>
      <c r="K97" s="7"/>
      <c r="L97" s="7"/>
      <c r="M97" s="7"/>
      <c r="Q97" s="9"/>
      <c r="R97" s="9"/>
    </row>
    <row r="98" spans="1:37" x14ac:dyDescent="0.25">
      <c r="H98" s="7"/>
      <c r="I98" s="7"/>
      <c r="J98" s="7"/>
      <c r="K98" s="7"/>
      <c r="L98" s="7"/>
      <c r="M98" s="7"/>
      <c r="Q98" s="9"/>
      <c r="R98" s="9"/>
    </row>
    <row r="99" spans="1:37" x14ac:dyDescent="0.25">
      <c r="H99" s="7"/>
      <c r="I99" s="7"/>
      <c r="J99" s="7"/>
      <c r="K99" s="7"/>
      <c r="L99" s="7"/>
      <c r="M99" s="7"/>
      <c r="Q99" s="9"/>
      <c r="R99" s="9"/>
    </row>
    <row r="100" spans="1:37" x14ac:dyDescent="0.25">
      <c r="AH100" t="s">
        <v>51</v>
      </c>
    </row>
    <row r="101" spans="1:37" x14ac:dyDescent="0.25">
      <c r="AE101">
        <v>1</v>
      </c>
      <c r="AF101">
        <f t="shared" ref="AF101:AK105" si="66">N118</f>
        <v>7.1014941125594078</v>
      </c>
      <c r="AG101">
        <f t="shared" si="66"/>
        <v>19.511194718646909</v>
      </c>
      <c r="AH101">
        <f t="shared" si="66"/>
        <v>8.2926354932908009</v>
      </c>
      <c r="AI101" s="9">
        <f t="shared" si="66"/>
        <v>10</v>
      </c>
      <c r="AJ101" s="9">
        <f t="shared" si="66"/>
        <v>11.5</v>
      </c>
      <c r="AK101">
        <f t="shared" si="66"/>
        <v>5</v>
      </c>
    </row>
    <row r="102" spans="1:37" x14ac:dyDescent="0.25">
      <c r="B102" s="17" t="s">
        <v>38</v>
      </c>
      <c r="C102" s="17"/>
      <c r="D102" s="17"/>
      <c r="E102" s="17"/>
      <c r="F102" s="17"/>
      <c r="G102" s="17"/>
      <c r="H102" s="17" t="s">
        <v>39</v>
      </c>
      <c r="I102" s="17"/>
      <c r="J102" s="17"/>
      <c r="K102" s="17"/>
      <c r="L102" s="17"/>
      <c r="M102" s="17"/>
      <c r="N102" s="17" t="s">
        <v>19</v>
      </c>
      <c r="O102" s="17"/>
      <c r="P102" s="17"/>
      <c r="Q102" s="17" t="s">
        <v>42</v>
      </c>
      <c r="R102" s="17"/>
      <c r="S102" s="17"/>
      <c r="T102" s="17" t="s">
        <v>41</v>
      </c>
      <c r="U102" s="17"/>
      <c r="V102" s="17"/>
      <c r="AE102">
        <v>2</v>
      </c>
      <c r="AF102">
        <f t="shared" si="66"/>
        <v>6.068205218702464</v>
      </c>
      <c r="AG102">
        <f t="shared" si="66"/>
        <v>16.67225681500171</v>
      </c>
      <c r="AH102">
        <f t="shared" si="66"/>
        <v>4.0776140335547701</v>
      </c>
      <c r="AI102" s="9">
        <f t="shared" si="66"/>
        <v>10</v>
      </c>
      <c r="AJ102" s="9">
        <f t="shared" si="66"/>
        <v>11.5</v>
      </c>
      <c r="AK102">
        <f t="shared" si="66"/>
        <v>5</v>
      </c>
    </row>
    <row r="103" spans="1:37" x14ac:dyDescent="0.25">
      <c r="B103" t="s">
        <v>0</v>
      </c>
      <c r="C103" t="s">
        <v>1</v>
      </c>
      <c r="D103" t="s">
        <v>2</v>
      </c>
      <c r="E103" t="s">
        <v>3</v>
      </c>
      <c r="F103" t="s">
        <v>4</v>
      </c>
      <c r="G103" t="s">
        <v>5</v>
      </c>
      <c r="H103" t="s">
        <v>0</v>
      </c>
      <c r="I103" t="s">
        <v>1</v>
      </c>
      <c r="J103" t="s">
        <v>2</v>
      </c>
      <c r="K103" t="s">
        <v>3</v>
      </c>
      <c r="L103" t="s">
        <v>4</v>
      </c>
      <c r="M103" t="s">
        <v>5</v>
      </c>
      <c r="N103" t="s">
        <v>16</v>
      </c>
      <c r="O103" t="s">
        <v>17</v>
      </c>
      <c r="P103" t="s">
        <v>18</v>
      </c>
      <c r="Q103" s="7" t="s">
        <v>16</v>
      </c>
      <c r="R103" s="7" t="s">
        <v>17</v>
      </c>
      <c r="S103" s="7" t="s">
        <v>18</v>
      </c>
      <c r="T103" s="7" t="s">
        <v>16</v>
      </c>
      <c r="U103" s="7" t="s">
        <v>17</v>
      </c>
      <c r="V103" s="7" t="s">
        <v>18</v>
      </c>
      <c r="AE103">
        <v>3</v>
      </c>
      <c r="AF103">
        <f t="shared" si="66"/>
        <v>6.8978474000093017</v>
      </c>
      <c r="AG103">
        <f t="shared" si="66"/>
        <v>18.951679974369327</v>
      </c>
      <c r="AH103">
        <f t="shared" si="66"/>
        <v>5.6229626661900465</v>
      </c>
      <c r="AI103" s="9">
        <f t="shared" si="66"/>
        <v>10</v>
      </c>
      <c r="AJ103" s="9">
        <f t="shared" si="66"/>
        <v>11.5</v>
      </c>
      <c r="AK103">
        <f t="shared" si="66"/>
        <v>5</v>
      </c>
    </row>
    <row r="104" spans="1:37" x14ac:dyDescent="0.25">
      <c r="A104" t="s">
        <v>6</v>
      </c>
      <c r="B104">
        <v>140</v>
      </c>
      <c r="C104">
        <v>120</v>
      </c>
      <c r="D104">
        <v>50</v>
      </c>
      <c r="E104">
        <v>100</v>
      </c>
      <c r="F104">
        <v>90</v>
      </c>
      <c r="G104">
        <v>120</v>
      </c>
      <c r="H104" s="7">
        <f>-90+B104</f>
        <v>50</v>
      </c>
      <c r="I104" s="7">
        <f>(150-C104)*(90/60)</f>
        <v>45</v>
      </c>
      <c r="J104" s="7">
        <f>((D104-30)*(90/60))-90</f>
        <v>-60</v>
      </c>
      <c r="K104" s="7">
        <f>90-E104</f>
        <v>-10</v>
      </c>
      <c r="L104" s="7">
        <v>90</v>
      </c>
      <c r="M104" s="7">
        <v>45</v>
      </c>
      <c r="N104">
        <f>COS(RADIANS(H104))*((16.5*COS(RADIANS(I104+J104+K104)))+(6.5*COS(RADIANS(I104+J104)))+(10.5*COS(RADIANS(I104)))+0.1)</f>
        <v>18.484783136269769</v>
      </c>
      <c r="O104">
        <f>SIN(RADIANS(H104))*((16.5*COS(RADIANS(I104+J104+K104)))+(6.5*COS(RADIANS(I104+J104)))+(10.5*COS(RADIANS(I104)))+0.1)</f>
        <v>22.02930671097436</v>
      </c>
      <c r="P104">
        <f>(16.5*SIN(RADIANS(I104+J104+K104)))+(6.5*SIN(RADIANS(I104+J104)))+(10.5*SIN(RADIANS(I104)))+11.5</f>
        <v>10.269096090570823</v>
      </c>
      <c r="Q104" s="9">
        <v>20</v>
      </c>
      <c r="R104" s="9">
        <v>11.5</v>
      </c>
      <c r="S104">
        <v>5</v>
      </c>
      <c r="T104">
        <f>Q104-N104</f>
        <v>1.515216863730231</v>
      </c>
      <c r="U104">
        <f>O104-R104</f>
        <v>10.52930671097436</v>
      </c>
      <c r="V104">
        <f t="shared" ref="V104:V113" si="67">P104-S104</f>
        <v>5.2690960905708231</v>
      </c>
      <c r="AE104">
        <v>4</v>
      </c>
      <c r="AF104">
        <f t="shared" si="66"/>
        <v>7.623105381906063</v>
      </c>
      <c r="AG104">
        <f t="shared" si="66"/>
        <v>20.944309902909904</v>
      </c>
      <c r="AH104">
        <f t="shared" si="66"/>
        <v>7.5660543553370339</v>
      </c>
      <c r="AI104" s="9">
        <f t="shared" si="66"/>
        <v>10</v>
      </c>
      <c r="AJ104" s="9">
        <f t="shared" si="66"/>
        <v>11.5</v>
      </c>
      <c r="AK104">
        <f t="shared" si="66"/>
        <v>5</v>
      </c>
    </row>
    <row r="105" spans="1:37" x14ac:dyDescent="0.25">
      <c r="A105" t="s">
        <v>7</v>
      </c>
      <c r="B105">
        <v>130</v>
      </c>
      <c r="C105">
        <v>120</v>
      </c>
      <c r="D105">
        <v>35</v>
      </c>
      <c r="E105">
        <v>70</v>
      </c>
      <c r="F105">
        <v>90</v>
      </c>
      <c r="G105">
        <v>120</v>
      </c>
      <c r="H105" s="7">
        <f t="shared" ref="H105:H113" si="68">-90+B105</f>
        <v>40</v>
      </c>
      <c r="I105" s="7">
        <f t="shared" ref="I105:I113" si="69">(150-C105)*(90/60)</f>
        <v>45</v>
      </c>
      <c r="J105" s="7">
        <f t="shared" ref="J105:J113" si="70">((D105-30)*(90/60))-90</f>
        <v>-82.5</v>
      </c>
      <c r="K105" s="7">
        <f t="shared" ref="K105:K113" si="71">90-E105</f>
        <v>20</v>
      </c>
      <c r="L105" s="7">
        <v>90</v>
      </c>
      <c r="M105" s="7">
        <v>45</v>
      </c>
      <c r="N105">
        <f t="shared" ref="N105:N113" si="72">COS(RADIANS(H105))*((16.5*COS(RADIANS(I105+J105+K105)))+(6.5*COS(RADIANS(I105+J105)))+(10.5*COS(RADIANS(I105)))+0.1)</f>
        <v>21.769257636238052</v>
      </c>
      <c r="O105">
        <f t="shared" ref="O105:O113" si="73">SIN(RADIANS(H105))*((16.5*COS(RADIANS(I105+J105+K105)))+(6.5*COS(RADIANS(I105+J105)))+(10.5*COS(RADIANS(I105)))+0.1)</f>
        <v>18.266576053570535</v>
      </c>
      <c r="P105">
        <f t="shared" ref="P105:P113" si="74">(16.5*SIN(RADIANS(I105+J105+K105)))+(6.5*SIN(RADIANS(I105+J105)))+(10.5*SIN(RADIANS(I105)))+11.5</f>
        <v>10.006026222081559</v>
      </c>
      <c r="Q105" s="9">
        <v>20</v>
      </c>
      <c r="R105" s="9">
        <v>11.5</v>
      </c>
      <c r="S105">
        <v>5</v>
      </c>
      <c r="T105">
        <f t="shared" ref="T105:T113" si="75">N105-Q105</f>
        <v>1.7692576362380521</v>
      </c>
      <c r="U105">
        <f>O105-R105</f>
        <v>6.7665760535705353</v>
      </c>
      <c r="V105">
        <f t="shared" si="67"/>
        <v>5.0060262220815588</v>
      </c>
      <c r="AE105">
        <v>5</v>
      </c>
      <c r="AF105">
        <f t="shared" si="66"/>
        <v>9.4195140503747137</v>
      </c>
      <c r="AG105">
        <f t="shared" si="66"/>
        <v>20.200213068865597</v>
      </c>
      <c r="AH105">
        <f t="shared" si="66"/>
        <v>7.5660543553370339</v>
      </c>
      <c r="AI105" s="9">
        <f t="shared" si="66"/>
        <v>10</v>
      </c>
      <c r="AJ105" s="9">
        <f t="shared" si="66"/>
        <v>11.5</v>
      </c>
      <c r="AK105">
        <f t="shared" si="66"/>
        <v>5</v>
      </c>
    </row>
    <row r="106" spans="1:37" x14ac:dyDescent="0.25">
      <c r="A106" t="s">
        <v>8</v>
      </c>
      <c r="B106">
        <v>135</v>
      </c>
      <c r="C106">
        <v>120</v>
      </c>
      <c r="D106">
        <v>35</v>
      </c>
      <c r="E106">
        <v>70</v>
      </c>
      <c r="F106">
        <v>90</v>
      </c>
      <c r="G106">
        <v>120</v>
      </c>
      <c r="H106" s="7">
        <f t="shared" si="68"/>
        <v>45</v>
      </c>
      <c r="I106" s="7">
        <f t="shared" si="69"/>
        <v>45</v>
      </c>
      <c r="J106" s="7">
        <f t="shared" si="70"/>
        <v>-82.5</v>
      </c>
      <c r="K106" s="7">
        <f t="shared" si="71"/>
        <v>20</v>
      </c>
      <c r="L106" s="7">
        <v>90</v>
      </c>
      <c r="M106" s="7">
        <v>45</v>
      </c>
      <c r="N106">
        <f t="shared" si="72"/>
        <v>20.094382035208067</v>
      </c>
      <c r="O106">
        <f t="shared" si="73"/>
        <v>20.094382035208064</v>
      </c>
      <c r="P106">
        <f t="shared" si="74"/>
        <v>10.006026222081559</v>
      </c>
      <c r="Q106" s="9">
        <v>20</v>
      </c>
      <c r="R106" s="9">
        <v>11.5</v>
      </c>
      <c r="S106">
        <v>5</v>
      </c>
      <c r="T106">
        <f t="shared" si="75"/>
        <v>9.4382035208067094E-2</v>
      </c>
      <c r="U106">
        <f>O106-R106</f>
        <v>8.5943820352080635</v>
      </c>
      <c r="V106">
        <f t="shared" si="67"/>
        <v>5.0060262220815588</v>
      </c>
      <c r="AI106" s="9"/>
      <c r="AJ106" s="9"/>
    </row>
    <row r="107" spans="1:37" x14ac:dyDescent="0.25">
      <c r="A107" t="s">
        <v>9</v>
      </c>
      <c r="B107">
        <v>130</v>
      </c>
      <c r="C107">
        <v>120</v>
      </c>
      <c r="D107">
        <v>50</v>
      </c>
      <c r="E107">
        <v>100</v>
      </c>
      <c r="F107">
        <v>90</v>
      </c>
      <c r="G107">
        <v>120</v>
      </c>
      <c r="H107" s="7">
        <f t="shared" si="68"/>
        <v>40</v>
      </c>
      <c r="I107" s="7">
        <f t="shared" si="69"/>
        <v>45</v>
      </c>
      <c r="J107" s="7">
        <f t="shared" si="70"/>
        <v>-60</v>
      </c>
      <c r="K107" s="7">
        <f t="shared" si="71"/>
        <v>-10</v>
      </c>
      <c r="L107" s="7">
        <v>90</v>
      </c>
      <c r="M107" s="7">
        <v>45</v>
      </c>
      <c r="N107">
        <f t="shared" si="72"/>
        <v>22.02930671097436</v>
      </c>
      <c r="O107">
        <f t="shared" si="73"/>
        <v>18.484783136269765</v>
      </c>
      <c r="P107">
        <f t="shared" si="74"/>
        <v>10.269096090570823</v>
      </c>
      <c r="Q107" s="9">
        <v>20</v>
      </c>
      <c r="R107" s="9">
        <v>11.5</v>
      </c>
      <c r="S107">
        <v>5</v>
      </c>
      <c r="T107">
        <f t="shared" si="75"/>
        <v>2.0293067109743603</v>
      </c>
      <c r="U107">
        <f>O107-R107</f>
        <v>6.9847831362697654</v>
      </c>
      <c r="V107">
        <f t="shared" si="67"/>
        <v>5.2690960905708231</v>
      </c>
      <c r="AI107" s="9"/>
      <c r="AJ107" s="9"/>
    </row>
    <row r="108" spans="1:37" x14ac:dyDescent="0.25">
      <c r="A108" t="s">
        <v>10</v>
      </c>
      <c r="B108">
        <v>135</v>
      </c>
      <c r="C108">
        <v>120</v>
      </c>
      <c r="D108">
        <v>35</v>
      </c>
      <c r="E108">
        <v>70</v>
      </c>
      <c r="F108">
        <v>90</v>
      </c>
      <c r="G108">
        <v>120</v>
      </c>
      <c r="H108" s="7">
        <f t="shared" si="68"/>
        <v>45</v>
      </c>
      <c r="I108" s="7">
        <f t="shared" si="69"/>
        <v>45</v>
      </c>
      <c r="J108" s="7">
        <f t="shared" si="70"/>
        <v>-82.5</v>
      </c>
      <c r="K108" s="7">
        <f t="shared" si="71"/>
        <v>20</v>
      </c>
      <c r="L108" s="7">
        <v>90</v>
      </c>
      <c r="M108" s="7">
        <v>45</v>
      </c>
      <c r="N108">
        <f t="shared" si="72"/>
        <v>20.094382035208067</v>
      </c>
      <c r="O108">
        <f t="shared" si="73"/>
        <v>20.094382035208064</v>
      </c>
      <c r="P108">
        <f t="shared" si="74"/>
        <v>10.006026222081559</v>
      </c>
      <c r="Q108" s="9">
        <v>20</v>
      </c>
      <c r="R108" s="9">
        <v>11.5</v>
      </c>
      <c r="S108">
        <v>5</v>
      </c>
      <c r="T108">
        <f t="shared" si="75"/>
        <v>9.4382035208067094E-2</v>
      </c>
      <c r="U108">
        <f t="shared" ref="U108:U113" si="76">O108-R108</f>
        <v>8.5943820352080635</v>
      </c>
      <c r="V108">
        <f t="shared" si="67"/>
        <v>5.0060262220815588</v>
      </c>
      <c r="AI108" s="9"/>
      <c r="AJ108" s="9"/>
    </row>
    <row r="109" spans="1:37" x14ac:dyDescent="0.25">
      <c r="H109" s="7"/>
      <c r="I109" s="7"/>
      <c r="J109" s="7"/>
      <c r="K109" s="7"/>
      <c r="L109" s="7"/>
      <c r="M109" s="7"/>
      <c r="N109">
        <f>AVERAGE(N104:N108)</f>
        <v>20.494422310779662</v>
      </c>
      <c r="O109">
        <f>AVERAGE(O104:O108)</f>
        <v>19.79388599424616</v>
      </c>
      <c r="P109">
        <f>AVERAGE(P104:P108)</f>
        <v>10.111254169477265</v>
      </c>
      <c r="Q109" s="9"/>
      <c r="R109" s="9"/>
      <c r="T109">
        <f>AVERAGE(T104:T108)</f>
        <v>1.1005090562717554</v>
      </c>
      <c r="U109">
        <f t="shared" ref="U109" si="77">AVERAGE(U104:U108)</f>
        <v>8.2938859942461569</v>
      </c>
      <c r="V109">
        <f t="shared" ref="V109" si="78">AVERAGE(V104:V108)</f>
        <v>5.1112541694772649</v>
      </c>
      <c r="AI109" s="9"/>
      <c r="AJ109" s="9"/>
    </row>
    <row r="110" spans="1:37" x14ac:dyDescent="0.25">
      <c r="H110" s="7"/>
      <c r="I110" s="7"/>
      <c r="J110" s="7"/>
      <c r="K110" s="7"/>
      <c r="L110" s="7"/>
      <c r="M110" s="7"/>
      <c r="Q110" s="9"/>
      <c r="R110" s="9"/>
      <c r="AI110" s="9"/>
      <c r="AJ110" s="9"/>
    </row>
    <row r="111" spans="1:37" x14ac:dyDescent="0.25">
      <c r="H111" s="7"/>
      <c r="I111" s="7"/>
      <c r="J111" s="7"/>
      <c r="K111" s="7"/>
      <c r="L111" s="7"/>
      <c r="M111" s="7"/>
      <c r="Q111" s="9"/>
      <c r="R111" s="9"/>
    </row>
    <row r="112" spans="1:37" x14ac:dyDescent="0.25">
      <c r="H112" s="7"/>
      <c r="I112" s="7"/>
      <c r="J112" s="7"/>
      <c r="K112" s="7"/>
      <c r="L112" s="7"/>
      <c r="M112" s="7"/>
      <c r="Q112" s="9"/>
      <c r="R112" s="9"/>
    </row>
    <row r="113" spans="1:37" x14ac:dyDescent="0.25">
      <c r="H113" s="7"/>
      <c r="I113" s="7"/>
      <c r="J113" s="7"/>
      <c r="K113" s="7"/>
      <c r="L113" s="7"/>
      <c r="M113" s="7"/>
      <c r="Q113" s="9"/>
      <c r="R113" s="9"/>
    </row>
    <row r="114" spans="1:37" x14ac:dyDescent="0.25">
      <c r="AH114" t="s">
        <v>52</v>
      </c>
    </row>
    <row r="115" spans="1:37" x14ac:dyDescent="0.25">
      <c r="AE115">
        <v>1</v>
      </c>
      <c r="AF115">
        <v>21.038067156462972</v>
      </c>
      <c r="AG115">
        <v>25.072192114953001</v>
      </c>
      <c r="AH115">
        <v>15.389475681931152</v>
      </c>
      <c r="AI115" s="9">
        <v>20</v>
      </c>
      <c r="AJ115" s="9">
        <v>23</v>
      </c>
      <c r="AK115">
        <v>5</v>
      </c>
    </row>
    <row r="116" spans="1:37" x14ac:dyDescent="0.25">
      <c r="B116" s="17" t="s">
        <v>38</v>
      </c>
      <c r="C116" s="17"/>
      <c r="D116" s="17"/>
      <c r="E116" s="17"/>
      <c r="F116" s="17"/>
      <c r="G116" s="17"/>
      <c r="H116" s="17" t="s">
        <v>39</v>
      </c>
      <c r="I116" s="17"/>
      <c r="J116" s="17"/>
      <c r="K116" s="17"/>
      <c r="L116" s="17"/>
      <c r="M116" s="17"/>
      <c r="N116" s="17" t="s">
        <v>19</v>
      </c>
      <c r="O116" s="17"/>
      <c r="P116" s="17"/>
      <c r="Q116" s="17" t="s">
        <v>42</v>
      </c>
      <c r="R116" s="17"/>
      <c r="S116" s="17"/>
      <c r="T116" s="17" t="s">
        <v>41</v>
      </c>
      <c r="U116" s="17"/>
      <c r="V116" s="17"/>
      <c r="AE116">
        <v>2</v>
      </c>
      <c r="AF116">
        <v>23.143196485457207</v>
      </c>
      <c r="AG116">
        <v>23.143196485457203</v>
      </c>
      <c r="AH116">
        <v>15.389475681931152</v>
      </c>
      <c r="AI116" s="9">
        <v>20</v>
      </c>
      <c r="AJ116" s="9">
        <v>23</v>
      </c>
      <c r="AK116">
        <v>5</v>
      </c>
    </row>
    <row r="117" spans="1:37" x14ac:dyDescent="0.25">
      <c r="B117" t="s">
        <v>0</v>
      </c>
      <c r="C117" t="s">
        <v>1</v>
      </c>
      <c r="D117" t="s">
        <v>2</v>
      </c>
      <c r="E117" t="s">
        <v>3</v>
      </c>
      <c r="F117" t="s">
        <v>4</v>
      </c>
      <c r="G117" t="s">
        <v>5</v>
      </c>
      <c r="H117" t="s">
        <v>0</v>
      </c>
      <c r="I117" t="s">
        <v>1</v>
      </c>
      <c r="J117" t="s">
        <v>2</v>
      </c>
      <c r="K117" t="s">
        <v>3</v>
      </c>
      <c r="L117" t="s">
        <v>4</v>
      </c>
      <c r="M117" t="s">
        <v>5</v>
      </c>
      <c r="N117" t="s">
        <v>16</v>
      </c>
      <c r="O117" t="s">
        <v>17</v>
      </c>
      <c r="P117" t="s">
        <v>18</v>
      </c>
      <c r="Q117" s="7" t="s">
        <v>16</v>
      </c>
      <c r="R117" s="7" t="s">
        <v>17</v>
      </c>
      <c r="S117" s="7" t="s">
        <v>18</v>
      </c>
      <c r="T117" s="7" t="s">
        <v>16</v>
      </c>
      <c r="U117" s="7" t="s">
        <v>17</v>
      </c>
      <c r="V117" s="7" t="s">
        <v>18</v>
      </c>
      <c r="AE117">
        <v>3</v>
      </c>
      <c r="AF117">
        <v>16.364711173199467</v>
      </c>
      <c r="AG117">
        <v>28.344511203171557</v>
      </c>
      <c r="AH117">
        <v>15.389475681931152</v>
      </c>
      <c r="AI117" s="9">
        <v>20</v>
      </c>
      <c r="AJ117" s="9">
        <v>23</v>
      </c>
      <c r="AK117">
        <v>5</v>
      </c>
    </row>
    <row r="118" spans="1:37" x14ac:dyDescent="0.25">
      <c r="A118" t="s">
        <v>6</v>
      </c>
      <c r="B118">
        <v>160</v>
      </c>
      <c r="C118">
        <v>100</v>
      </c>
      <c r="D118">
        <v>30</v>
      </c>
      <c r="E118">
        <v>120</v>
      </c>
      <c r="F118">
        <v>90</v>
      </c>
      <c r="G118">
        <v>120</v>
      </c>
      <c r="H118" s="7">
        <f>-90+B118</f>
        <v>70</v>
      </c>
      <c r="I118" s="7">
        <f>(150-C118)*(90/60)</f>
        <v>75</v>
      </c>
      <c r="J118" s="7">
        <f>((D118-30)*(90/60))-90</f>
        <v>-90</v>
      </c>
      <c r="K118" s="7">
        <f>90-E118</f>
        <v>-30</v>
      </c>
      <c r="L118" s="7">
        <v>90</v>
      </c>
      <c r="M118" s="7">
        <v>45</v>
      </c>
      <c r="N118">
        <f>COS(RADIANS(H118))*((16.5*COS(RADIANS(I118+J118+K118)))+(6.5*COS(RADIANS(I118+J118)))+(10.5*COS(RADIANS(I118)))+0.1)</f>
        <v>7.1014941125594078</v>
      </c>
      <c r="O118">
        <f>SIN(RADIANS(H118))*((16.5*COS(RADIANS(I118+J118+K118)))+(6.5*COS(RADIANS(I118+J118)))+(10.5*COS(RADIANS(I118)))+0.1)</f>
        <v>19.511194718646909</v>
      </c>
      <c r="P118">
        <f>(16.5*SIN(RADIANS(I118+J118+K118)))+(6.5*SIN(RADIANS(I118+J118)))+(10.5*SIN(RADIANS(I118)))+11.5</f>
        <v>8.2926354932908009</v>
      </c>
      <c r="Q118" s="9">
        <v>10</v>
      </c>
      <c r="R118" s="9">
        <v>11.5</v>
      </c>
      <c r="S118">
        <v>5</v>
      </c>
      <c r="T118">
        <f>N118-Q118</f>
        <v>-2.8985058874405922</v>
      </c>
      <c r="U118">
        <f>O118-R118</f>
        <v>8.0111947186469088</v>
      </c>
      <c r="V118">
        <f t="shared" ref="V118:V127" si="79">P118-S118</f>
        <v>3.2926354932908009</v>
      </c>
      <c r="AE118">
        <v>4</v>
      </c>
      <c r="AF118">
        <v>11.194121721881709</v>
      </c>
      <c r="AG118">
        <v>30.75559666149648</v>
      </c>
      <c r="AH118">
        <v>15.389475681931152</v>
      </c>
      <c r="AI118" s="9">
        <v>20</v>
      </c>
      <c r="AJ118" s="9">
        <v>23</v>
      </c>
      <c r="AK118">
        <v>5</v>
      </c>
    </row>
    <row r="119" spans="1:37" x14ac:dyDescent="0.25">
      <c r="A119" t="s">
        <v>7</v>
      </c>
      <c r="B119">
        <v>160</v>
      </c>
      <c r="C119">
        <v>105</v>
      </c>
      <c r="D119">
        <v>30</v>
      </c>
      <c r="E119">
        <v>130</v>
      </c>
      <c r="F119">
        <v>90</v>
      </c>
      <c r="G119">
        <v>120</v>
      </c>
      <c r="H119" s="7">
        <f t="shared" ref="H119:H127" si="80">-90+B119</f>
        <v>70</v>
      </c>
      <c r="I119" s="7">
        <f t="shared" ref="I119:I127" si="81">(150-C119)*(90/60)</f>
        <v>67.5</v>
      </c>
      <c r="J119" s="7">
        <f t="shared" ref="J119:J127" si="82">((D119-30)*(90/60))-90</f>
        <v>-90</v>
      </c>
      <c r="K119" s="7">
        <f t="shared" ref="K119:K127" si="83">90-E119</f>
        <v>-40</v>
      </c>
      <c r="L119" s="7">
        <v>90</v>
      </c>
      <c r="M119" s="7">
        <v>45</v>
      </c>
      <c r="N119">
        <f t="shared" ref="N119:N127" si="84">COS(RADIANS(H119))*((16.5*COS(RADIANS(I119+J119+K119)))+(6.5*COS(RADIANS(I119+J119)))+(10.5*COS(RADIANS(I119)))+0.1)</f>
        <v>6.068205218702464</v>
      </c>
      <c r="O119">
        <f t="shared" ref="O119:O127" si="85">SIN(RADIANS(H119))*((16.5*COS(RADIANS(I119+J119+K119)))+(6.5*COS(RADIANS(I119+J119)))+(10.5*COS(RADIANS(I119)))+0.1)</f>
        <v>16.67225681500171</v>
      </c>
      <c r="P119">
        <f t="shared" ref="P119:P127" si="86">(16.5*SIN(RADIANS(I119+J119+K119)))+(6.5*SIN(RADIANS(I119+J119)))+(10.5*SIN(RADIANS(I119)))+11.5</f>
        <v>4.0776140335547701</v>
      </c>
      <c r="Q119" s="9">
        <v>10</v>
      </c>
      <c r="R119" s="9">
        <v>11.5</v>
      </c>
      <c r="S119">
        <v>5</v>
      </c>
      <c r="T119">
        <f t="shared" ref="T119:T127" si="87">N119-Q119</f>
        <v>-3.931794781297536</v>
      </c>
      <c r="U119">
        <f>O119-R119</f>
        <v>5.1722568150017096</v>
      </c>
      <c r="V119">
        <f>S119-P119</f>
        <v>0.92238596644522985</v>
      </c>
      <c r="AE119">
        <v>5</v>
      </c>
      <c r="AF119">
        <v>13.832051579812319</v>
      </c>
      <c r="AG119">
        <v>29.662930337752691</v>
      </c>
      <c r="AH119">
        <v>15.389475681931152</v>
      </c>
      <c r="AI119" s="9">
        <v>20</v>
      </c>
      <c r="AJ119" s="9">
        <v>23</v>
      </c>
      <c r="AK119">
        <v>5</v>
      </c>
    </row>
    <row r="120" spans="1:37" x14ac:dyDescent="0.25">
      <c r="A120" t="s">
        <v>8</v>
      </c>
      <c r="B120">
        <v>160</v>
      </c>
      <c r="C120">
        <v>105</v>
      </c>
      <c r="D120">
        <v>30</v>
      </c>
      <c r="E120">
        <v>120</v>
      </c>
      <c r="F120">
        <v>90</v>
      </c>
      <c r="G120">
        <v>120</v>
      </c>
      <c r="H120" s="7">
        <f t="shared" si="80"/>
        <v>70</v>
      </c>
      <c r="I120" s="7">
        <f t="shared" si="81"/>
        <v>67.5</v>
      </c>
      <c r="J120" s="7">
        <f t="shared" si="82"/>
        <v>-90</v>
      </c>
      <c r="K120" s="7">
        <f t="shared" si="83"/>
        <v>-30</v>
      </c>
      <c r="L120" s="7">
        <v>90</v>
      </c>
      <c r="M120" s="7">
        <v>45</v>
      </c>
      <c r="N120">
        <f t="shared" si="84"/>
        <v>6.8978474000093017</v>
      </c>
      <c r="O120">
        <f t="shared" si="85"/>
        <v>18.951679974369327</v>
      </c>
      <c r="P120">
        <f t="shared" si="86"/>
        <v>5.6229626661900465</v>
      </c>
      <c r="Q120" s="9">
        <v>10</v>
      </c>
      <c r="R120" s="9">
        <v>11.5</v>
      </c>
      <c r="S120">
        <v>5</v>
      </c>
      <c r="T120">
        <f t="shared" si="87"/>
        <v>-3.1021525999906983</v>
      </c>
      <c r="U120">
        <f>O120-R120</f>
        <v>7.4516799743693269</v>
      </c>
      <c r="V120">
        <f t="shared" si="79"/>
        <v>0.62296266619004648</v>
      </c>
      <c r="AI120" s="9"/>
      <c r="AJ120" s="9"/>
    </row>
    <row r="121" spans="1:37" x14ac:dyDescent="0.25">
      <c r="A121" t="s">
        <v>9</v>
      </c>
      <c r="B121">
        <v>160</v>
      </c>
      <c r="C121">
        <v>105</v>
      </c>
      <c r="D121">
        <v>30</v>
      </c>
      <c r="E121">
        <v>110</v>
      </c>
      <c r="F121">
        <v>90</v>
      </c>
      <c r="G121">
        <v>120</v>
      </c>
      <c r="H121" s="7">
        <f t="shared" si="80"/>
        <v>70</v>
      </c>
      <c r="I121" s="7">
        <f t="shared" si="81"/>
        <v>67.5</v>
      </c>
      <c r="J121" s="7">
        <f t="shared" si="82"/>
        <v>-90</v>
      </c>
      <c r="K121" s="7">
        <f t="shared" si="83"/>
        <v>-20</v>
      </c>
      <c r="L121" s="7">
        <v>90</v>
      </c>
      <c r="M121" s="7">
        <v>45</v>
      </c>
      <c r="N121">
        <f t="shared" si="84"/>
        <v>7.623105381906063</v>
      </c>
      <c r="O121">
        <f t="shared" si="85"/>
        <v>20.944309902909904</v>
      </c>
      <c r="P121">
        <f t="shared" si="86"/>
        <v>7.5660543553370339</v>
      </c>
      <c r="Q121" s="9">
        <v>10</v>
      </c>
      <c r="R121" s="9">
        <v>11.5</v>
      </c>
      <c r="S121">
        <v>5</v>
      </c>
      <c r="T121">
        <f t="shared" si="87"/>
        <v>-2.376894618093937</v>
      </c>
      <c r="U121">
        <f>O121-R121</f>
        <v>9.4443099029099038</v>
      </c>
      <c r="V121">
        <f t="shared" si="79"/>
        <v>2.5660543553370339</v>
      </c>
      <c r="AI121" s="9"/>
      <c r="AJ121" s="9"/>
    </row>
    <row r="122" spans="1:37" x14ac:dyDescent="0.25">
      <c r="A122" t="s">
        <v>10</v>
      </c>
      <c r="B122">
        <v>155</v>
      </c>
      <c r="C122">
        <v>105</v>
      </c>
      <c r="D122">
        <v>30</v>
      </c>
      <c r="E122">
        <v>110</v>
      </c>
      <c r="F122">
        <v>90</v>
      </c>
      <c r="G122">
        <v>120</v>
      </c>
      <c r="H122" s="7">
        <f t="shared" si="80"/>
        <v>65</v>
      </c>
      <c r="I122" s="7">
        <f t="shared" si="81"/>
        <v>67.5</v>
      </c>
      <c r="J122" s="7">
        <f t="shared" si="82"/>
        <v>-90</v>
      </c>
      <c r="K122" s="7">
        <f t="shared" si="83"/>
        <v>-20</v>
      </c>
      <c r="L122" s="7">
        <v>90</v>
      </c>
      <c r="M122" s="7">
        <v>45</v>
      </c>
      <c r="N122">
        <f t="shared" si="84"/>
        <v>9.4195140503747137</v>
      </c>
      <c r="O122">
        <f t="shared" si="85"/>
        <v>20.200213068865597</v>
      </c>
      <c r="P122">
        <f t="shared" si="86"/>
        <v>7.5660543553370339</v>
      </c>
      <c r="Q122" s="9">
        <v>10</v>
      </c>
      <c r="R122" s="9">
        <v>11.5</v>
      </c>
      <c r="S122">
        <v>5</v>
      </c>
      <c r="T122">
        <f t="shared" si="87"/>
        <v>-0.58048594962528632</v>
      </c>
      <c r="U122">
        <f t="shared" ref="U122:U127" si="88">O122-R122</f>
        <v>8.7002130688655974</v>
      </c>
      <c r="V122">
        <f t="shared" si="79"/>
        <v>2.5660543553370339</v>
      </c>
      <c r="AI122" s="9"/>
      <c r="AJ122" s="9"/>
    </row>
    <row r="123" spans="1:37" x14ac:dyDescent="0.25">
      <c r="H123" s="7"/>
      <c r="I123" s="7"/>
      <c r="J123" s="7"/>
      <c r="K123" s="7"/>
      <c r="L123" s="7"/>
      <c r="M123" s="7"/>
      <c r="N123">
        <f>AVERAGE(N118:N122)</f>
        <v>7.4220332327103904</v>
      </c>
      <c r="O123">
        <f>AVERAGE(O118:O122)</f>
        <v>19.255930895958691</v>
      </c>
      <c r="P123">
        <f>AVERAGE(P118:P122)</f>
        <v>6.625064180741937</v>
      </c>
      <c r="Q123" s="9"/>
      <c r="R123" s="9"/>
      <c r="T123">
        <f>AVERAGE(T118:T122)</f>
        <v>-2.5779667672896101</v>
      </c>
      <c r="U123">
        <f t="shared" ref="U123" si="89">AVERAGE(U118:U122)</f>
        <v>7.7559308959586897</v>
      </c>
      <c r="V123">
        <f t="shared" ref="V123" si="90">AVERAGE(V118:V122)</f>
        <v>1.994018567320029</v>
      </c>
      <c r="AI123" s="9"/>
      <c r="AJ123" s="9"/>
    </row>
    <row r="124" spans="1:37" x14ac:dyDescent="0.25">
      <c r="H124" s="7"/>
      <c r="I124" s="7"/>
      <c r="J124" s="7"/>
      <c r="K124" s="7"/>
      <c r="L124" s="7"/>
      <c r="M124" s="7"/>
      <c r="Q124" s="9"/>
      <c r="R124" s="9"/>
      <c r="AI124" s="9"/>
      <c r="AJ124" s="9"/>
    </row>
    <row r="125" spans="1:37" x14ac:dyDescent="0.25">
      <c r="H125" s="7"/>
      <c r="I125" s="7"/>
      <c r="J125" s="7"/>
      <c r="K125" s="7"/>
      <c r="L125" s="7"/>
      <c r="M125" s="7"/>
      <c r="Q125" s="9"/>
      <c r="R125" s="9"/>
    </row>
    <row r="126" spans="1:37" x14ac:dyDescent="0.25">
      <c r="H126" s="7"/>
      <c r="I126" s="7"/>
      <c r="J126" s="7"/>
      <c r="K126" s="7"/>
      <c r="L126" s="7"/>
      <c r="M126" s="7"/>
      <c r="Q126" s="9"/>
      <c r="R126" s="9"/>
    </row>
    <row r="127" spans="1:37" x14ac:dyDescent="0.25">
      <c r="H127" s="7"/>
      <c r="I127" s="7"/>
      <c r="J127" s="7"/>
      <c r="K127" s="7"/>
      <c r="L127" s="7"/>
      <c r="M127" s="7"/>
      <c r="Q127" s="9"/>
      <c r="R127" s="9"/>
    </row>
    <row r="128" spans="1:37" x14ac:dyDescent="0.25">
      <c r="AH128" t="s">
        <v>53</v>
      </c>
    </row>
    <row r="129" spans="1:37" x14ac:dyDescent="0.25">
      <c r="AE129">
        <v>1</v>
      </c>
      <c r="AF129">
        <v>4.9965266951412008</v>
      </c>
      <c r="AG129">
        <v>28.336711007388839</v>
      </c>
      <c r="AH129">
        <v>10.122902258061684</v>
      </c>
      <c r="AI129" s="9">
        <v>10</v>
      </c>
      <c r="AJ129" s="9">
        <v>23</v>
      </c>
      <c r="AK129">
        <v>5</v>
      </c>
    </row>
    <row r="130" spans="1:37" x14ac:dyDescent="0.25">
      <c r="B130" s="17" t="s">
        <v>38</v>
      </c>
      <c r="C130" s="17"/>
      <c r="D130" s="17"/>
      <c r="E130" s="17"/>
      <c r="F130" s="17"/>
      <c r="G130" s="17"/>
      <c r="H130" s="17" t="s">
        <v>39</v>
      </c>
      <c r="I130" s="17"/>
      <c r="J130" s="17"/>
      <c r="K130" s="17"/>
      <c r="L130" s="17"/>
      <c r="M130" s="17"/>
      <c r="N130" s="17" t="s">
        <v>19</v>
      </c>
      <c r="O130" s="17"/>
      <c r="P130" s="17"/>
      <c r="Q130" s="17" t="s">
        <v>42</v>
      </c>
      <c r="R130" s="17"/>
      <c r="S130" s="17"/>
      <c r="T130" s="17" t="s">
        <v>41</v>
      </c>
      <c r="U130" s="17"/>
      <c r="V130" s="17"/>
      <c r="AE130">
        <v>2</v>
      </c>
      <c r="AF130">
        <v>4.9965266951412008</v>
      </c>
      <c r="AG130">
        <v>28.336711007388839</v>
      </c>
      <c r="AH130">
        <v>10.122902258061684</v>
      </c>
      <c r="AI130" s="9">
        <v>10</v>
      </c>
      <c r="AJ130" s="9">
        <v>23</v>
      </c>
      <c r="AK130">
        <v>5</v>
      </c>
    </row>
    <row r="131" spans="1:37" x14ac:dyDescent="0.25">
      <c r="B131" t="s">
        <v>0</v>
      </c>
      <c r="C131" t="s">
        <v>1</v>
      </c>
      <c r="D131" t="s">
        <v>2</v>
      </c>
      <c r="E131" t="s">
        <v>3</v>
      </c>
      <c r="F131" t="s">
        <v>4</v>
      </c>
      <c r="G131" t="s">
        <v>5</v>
      </c>
      <c r="H131" t="s">
        <v>0</v>
      </c>
      <c r="I131" t="s">
        <v>1</v>
      </c>
      <c r="J131" t="s">
        <v>2</v>
      </c>
      <c r="K131" t="s">
        <v>3</v>
      </c>
      <c r="L131" t="s">
        <v>4</v>
      </c>
      <c r="M131" t="s">
        <v>5</v>
      </c>
      <c r="N131" t="s">
        <v>16</v>
      </c>
      <c r="O131" t="s">
        <v>17</v>
      </c>
      <c r="P131" t="s">
        <v>18</v>
      </c>
      <c r="Q131" s="7" t="s">
        <v>16</v>
      </c>
      <c r="R131" s="7" t="s">
        <v>17</v>
      </c>
      <c r="S131" s="7" t="s">
        <v>18</v>
      </c>
      <c r="T131" s="7" t="s">
        <v>16</v>
      </c>
      <c r="U131" s="7" t="s">
        <v>17</v>
      </c>
      <c r="V131" s="7" t="s">
        <v>18</v>
      </c>
      <c r="AE131">
        <v>3</v>
      </c>
      <c r="AF131">
        <v>2.5078063076988171</v>
      </c>
      <c r="AG131">
        <v>28.664357262192301</v>
      </c>
      <c r="AH131">
        <v>10.122902258061684</v>
      </c>
      <c r="AI131" s="9">
        <v>10</v>
      </c>
      <c r="AJ131" s="9">
        <v>23</v>
      </c>
      <c r="AK131">
        <v>5</v>
      </c>
    </row>
    <row r="132" spans="1:37" x14ac:dyDescent="0.25">
      <c r="A132" t="s">
        <v>6</v>
      </c>
      <c r="B132">
        <v>140</v>
      </c>
      <c r="C132">
        <v>135</v>
      </c>
      <c r="D132">
        <v>70</v>
      </c>
      <c r="E132">
        <v>80</v>
      </c>
      <c r="F132">
        <v>90</v>
      </c>
      <c r="G132">
        <v>120</v>
      </c>
      <c r="H132" s="7">
        <f>-90+B132</f>
        <v>50</v>
      </c>
      <c r="I132" s="7">
        <f>(150-C132)*(90/60)</f>
        <v>22.5</v>
      </c>
      <c r="J132" s="7">
        <f>((D132-30)*(90/60))-90</f>
        <v>-30</v>
      </c>
      <c r="K132" s="7">
        <f>90-E132</f>
        <v>10</v>
      </c>
      <c r="L132" s="7">
        <v>90</v>
      </c>
      <c r="M132" s="7">
        <v>45</v>
      </c>
      <c r="N132">
        <f>COS(RADIANS(H132))*((16.5*COS(RADIANS(I132+J132+K132)))+(6.5*COS(RADIANS(I132+J132)))+(10.5*COS(RADIANS(I132)))+0.1)</f>
        <v>21.038067156462972</v>
      </c>
      <c r="O132">
        <f>SIN(RADIANS(H132))*((16.5*COS(RADIANS(I132+J132+K132)))+(6.5*COS(RADIANS(I132+J132)))+(10.5*COS(RADIANS(I132)))+0.1)</f>
        <v>25.072192114953001</v>
      </c>
      <c r="P132">
        <f>(16.5*SIN(RADIANS(I132+J132+K132)))+(6.5*SIN(RADIANS(I132+J132)))+(10.5*SIN(RADIANS(I132)))+11.5</f>
        <v>15.389475681931152</v>
      </c>
      <c r="Q132" s="9">
        <v>20</v>
      </c>
      <c r="R132" s="9">
        <v>23</v>
      </c>
      <c r="S132">
        <v>5</v>
      </c>
      <c r="T132">
        <f>Q132-N132</f>
        <v>-1.0380671564629722</v>
      </c>
      <c r="U132">
        <f>O132-R132</f>
        <v>2.0721921149530012</v>
      </c>
      <c r="V132">
        <f t="shared" ref="V132:V141" si="91">P132-S132</f>
        <v>10.389475681931152</v>
      </c>
      <c r="AE132">
        <v>4</v>
      </c>
      <c r="AF132">
        <v>2.2480533621715817</v>
      </c>
      <c r="AG132">
        <v>25.695367509019675</v>
      </c>
      <c r="AH132">
        <v>5.0686256426308507</v>
      </c>
      <c r="AI132" s="9">
        <v>10</v>
      </c>
      <c r="AJ132" s="9">
        <v>23</v>
      </c>
      <c r="AK132">
        <v>5</v>
      </c>
    </row>
    <row r="133" spans="1:37" x14ac:dyDescent="0.25">
      <c r="A133" t="s">
        <v>7</v>
      </c>
      <c r="B133">
        <v>135</v>
      </c>
      <c r="C133">
        <v>135</v>
      </c>
      <c r="D133">
        <v>70</v>
      </c>
      <c r="E133">
        <v>80</v>
      </c>
      <c r="F133">
        <v>90</v>
      </c>
      <c r="G133">
        <v>120</v>
      </c>
      <c r="H133" s="7">
        <f t="shared" ref="H133:H141" si="92">-90+B133</f>
        <v>45</v>
      </c>
      <c r="I133" s="7">
        <f t="shared" ref="I133:I141" si="93">(150-C133)*(90/60)</f>
        <v>22.5</v>
      </c>
      <c r="J133" s="7">
        <f t="shared" ref="J133:J141" si="94">((D133-30)*(90/60))-90</f>
        <v>-30</v>
      </c>
      <c r="K133" s="7">
        <f t="shared" ref="K133:K141" si="95">90-E133</f>
        <v>10</v>
      </c>
      <c r="L133" s="7">
        <v>90</v>
      </c>
      <c r="M133" s="7">
        <v>45</v>
      </c>
      <c r="N133">
        <f t="shared" ref="N133:N141" si="96">COS(RADIANS(H133))*((16.5*COS(RADIANS(I133+J133+K133)))+(6.5*COS(RADIANS(I133+J133)))+(10.5*COS(RADIANS(I133)))+0.1)</f>
        <v>23.143196485457207</v>
      </c>
      <c r="O133">
        <f t="shared" ref="O133:O141" si="97">SIN(RADIANS(H133))*((16.5*COS(RADIANS(I133+J133+K133)))+(6.5*COS(RADIANS(I133+J133)))+(10.5*COS(RADIANS(I133)))+0.1)</f>
        <v>23.143196485457203</v>
      </c>
      <c r="P133">
        <f t="shared" ref="P133:P141" si="98">(16.5*SIN(RADIANS(I133+J133+K133)))+(6.5*SIN(RADIANS(I133+J133)))+(10.5*SIN(RADIANS(I133)))+11.5</f>
        <v>15.389475681931152</v>
      </c>
      <c r="Q133" s="9">
        <v>20</v>
      </c>
      <c r="R133" s="9">
        <v>23</v>
      </c>
      <c r="S133">
        <v>5</v>
      </c>
      <c r="T133">
        <f>Q133-N133</f>
        <v>-3.1431964854572065</v>
      </c>
      <c r="U133">
        <f>O133-R133</f>
        <v>0.14319648545720298</v>
      </c>
      <c r="V133">
        <f t="shared" si="91"/>
        <v>10.389475681931152</v>
      </c>
      <c r="AE133">
        <v>5</v>
      </c>
      <c r="AF133">
        <v>2.4454673751350859</v>
      </c>
      <c r="AG133">
        <v>27.951820002490535</v>
      </c>
      <c r="AH133">
        <v>10.057912880554598</v>
      </c>
      <c r="AI133" s="9">
        <v>10</v>
      </c>
      <c r="AJ133" s="9">
        <v>23</v>
      </c>
      <c r="AK133">
        <v>5</v>
      </c>
    </row>
    <row r="134" spans="1:37" x14ac:dyDescent="0.25">
      <c r="A134" t="s">
        <v>8</v>
      </c>
      <c r="B134">
        <v>150</v>
      </c>
      <c r="C134">
        <v>135</v>
      </c>
      <c r="D134">
        <v>70</v>
      </c>
      <c r="E134">
        <v>80</v>
      </c>
      <c r="F134">
        <v>90</v>
      </c>
      <c r="G134">
        <v>120</v>
      </c>
      <c r="H134" s="7">
        <f t="shared" si="92"/>
        <v>60</v>
      </c>
      <c r="I134" s="7">
        <f t="shared" si="93"/>
        <v>22.5</v>
      </c>
      <c r="J134" s="7">
        <f t="shared" si="94"/>
        <v>-30</v>
      </c>
      <c r="K134" s="7">
        <f t="shared" si="95"/>
        <v>10</v>
      </c>
      <c r="L134" s="7">
        <v>90</v>
      </c>
      <c r="M134" s="7">
        <v>45</v>
      </c>
      <c r="N134">
        <f t="shared" si="96"/>
        <v>16.364711173199467</v>
      </c>
      <c r="O134">
        <f t="shared" si="97"/>
        <v>28.344511203171557</v>
      </c>
      <c r="P134">
        <f t="shared" si="98"/>
        <v>15.389475681931152</v>
      </c>
      <c r="Q134" s="9">
        <v>20</v>
      </c>
      <c r="R134" s="9">
        <v>23</v>
      </c>
      <c r="S134">
        <v>5</v>
      </c>
      <c r="T134">
        <f t="shared" ref="T133:T141" si="99">N134-Q134</f>
        <v>-3.635288826800533</v>
      </c>
      <c r="U134">
        <f>O134-R134</f>
        <v>5.3445112031715567</v>
      </c>
      <c r="V134">
        <f t="shared" si="91"/>
        <v>10.389475681931152</v>
      </c>
      <c r="AI134" s="9"/>
      <c r="AJ134" s="9"/>
    </row>
    <row r="135" spans="1:37" x14ac:dyDescent="0.25">
      <c r="A135" t="s">
        <v>9</v>
      </c>
      <c r="B135">
        <v>160</v>
      </c>
      <c r="C135">
        <v>135</v>
      </c>
      <c r="D135">
        <v>70</v>
      </c>
      <c r="E135">
        <v>80</v>
      </c>
      <c r="F135">
        <v>90</v>
      </c>
      <c r="G135">
        <v>120</v>
      </c>
      <c r="H135" s="7">
        <f t="shared" si="92"/>
        <v>70</v>
      </c>
      <c r="I135" s="7">
        <f t="shared" si="93"/>
        <v>22.5</v>
      </c>
      <c r="J135" s="7">
        <f t="shared" si="94"/>
        <v>-30</v>
      </c>
      <c r="K135" s="7">
        <f t="shared" si="95"/>
        <v>10</v>
      </c>
      <c r="L135" s="7">
        <v>90</v>
      </c>
      <c r="M135" s="7">
        <v>45</v>
      </c>
      <c r="N135">
        <f t="shared" si="96"/>
        <v>11.194121721881709</v>
      </c>
      <c r="O135">
        <f t="shared" si="97"/>
        <v>30.75559666149648</v>
      </c>
      <c r="P135">
        <f t="shared" si="98"/>
        <v>15.389475681931152</v>
      </c>
      <c r="Q135" s="9">
        <v>20</v>
      </c>
      <c r="R135" s="9">
        <v>23</v>
      </c>
      <c r="S135">
        <v>5</v>
      </c>
      <c r="T135">
        <f t="shared" si="99"/>
        <v>-8.8058782781182909</v>
      </c>
      <c r="U135">
        <f>O135-R135</f>
        <v>7.7555966614964795</v>
      </c>
      <c r="V135">
        <f t="shared" si="91"/>
        <v>10.389475681931152</v>
      </c>
      <c r="AI135" s="9"/>
      <c r="AJ135" s="9"/>
    </row>
    <row r="136" spans="1:37" x14ac:dyDescent="0.25">
      <c r="A136" t="s">
        <v>10</v>
      </c>
      <c r="B136">
        <v>155</v>
      </c>
      <c r="C136">
        <v>135</v>
      </c>
      <c r="D136">
        <v>70</v>
      </c>
      <c r="E136">
        <v>80</v>
      </c>
      <c r="F136">
        <v>90</v>
      </c>
      <c r="G136">
        <v>120</v>
      </c>
      <c r="H136" s="7">
        <f t="shared" si="92"/>
        <v>65</v>
      </c>
      <c r="I136" s="7">
        <f t="shared" si="93"/>
        <v>22.5</v>
      </c>
      <c r="J136" s="7">
        <f t="shared" si="94"/>
        <v>-30</v>
      </c>
      <c r="K136" s="7">
        <f t="shared" si="95"/>
        <v>10</v>
      </c>
      <c r="L136" s="7">
        <v>90</v>
      </c>
      <c r="M136" s="7">
        <v>45</v>
      </c>
      <c r="N136">
        <f t="shared" si="96"/>
        <v>13.832051579812319</v>
      </c>
      <c r="O136">
        <f t="shared" si="97"/>
        <v>29.662930337752691</v>
      </c>
      <c r="P136">
        <f t="shared" si="98"/>
        <v>15.389475681931152</v>
      </c>
      <c r="Q136" s="9">
        <v>20</v>
      </c>
      <c r="R136" s="9">
        <v>23</v>
      </c>
      <c r="S136">
        <v>5</v>
      </c>
      <c r="T136">
        <f t="shared" si="99"/>
        <v>-6.1679484201876811</v>
      </c>
      <c r="U136">
        <f t="shared" ref="U136:U141" si="100">O136-R136</f>
        <v>6.6629303377526909</v>
      </c>
      <c r="V136">
        <f t="shared" si="91"/>
        <v>10.389475681931152</v>
      </c>
      <c r="AI136" s="9"/>
      <c r="AJ136" s="9"/>
    </row>
    <row r="137" spans="1:37" x14ac:dyDescent="0.25">
      <c r="H137" s="7"/>
      <c r="I137" s="7"/>
      <c r="J137" s="7"/>
      <c r="K137" s="7"/>
      <c r="L137" s="7"/>
      <c r="M137" s="7"/>
      <c r="N137">
        <f>AVERAGE(N132:N136)</f>
        <v>17.114429623362735</v>
      </c>
      <c r="O137">
        <f>AVERAGE(O132:O136)</f>
        <v>27.395685360566187</v>
      </c>
      <c r="P137">
        <f>AVERAGE(P132:P136)</f>
        <v>15.389475681931151</v>
      </c>
      <c r="Q137" s="9"/>
      <c r="R137" s="9"/>
      <c r="T137">
        <f>AVERAGE(T132:T136)</f>
        <v>-4.5580758334053364</v>
      </c>
      <c r="U137">
        <f t="shared" ref="U137" si="101">AVERAGE(U132:U136)</f>
        <v>4.3956853605661861</v>
      </c>
      <c r="V137">
        <f t="shared" ref="V137" si="102">AVERAGE(V132:V136)</f>
        <v>10.389475681931152</v>
      </c>
      <c r="AI137" s="9"/>
      <c r="AJ137" s="9"/>
    </row>
    <row r="138" spans="1:37" x14ac:dyDescent="0.25">
      <c r="H138" s="7"/>
      <c r="I138" s="7"/>
      <c r="J138" s="7"/>
      <c r="K138" s="7"/>
      <c r="L138" s="7"/>
      <c r="M138" s="7"/>
      <c r="Q138" s="9"/>
      <c r="R138" s="9"/>
      <c r="AI138" s="9"/>
      <c r="AJ138" s="9"/>
    </row>
    <row r="139" spans="1:37" x14ac:dyDescent="0.25">
      <c r="H139" s="7"/>
      <c r="I139" s="7"/>
      <c r="J139" s="7"/>
      <c r="K139" s="7"/>
      <c r="L139" s="7"/>
      <c r="M139" s="7"/>
      <c r="Q139" s="9"/>
      <c r="R139" s="9"/>
    </row>
    <row r="140" spans="1:37" x14ac:dyDescent="0.25">
      <c r="H140" s="7"/>
      <c r="I140" s="7"/>
      <c r="J140" s="7"/>
      <c r="K140" s="7"/>
      <c r="L140" s="7"/>
      <c r="M140" s="7"/>
      <c r="Q140" s="9"/>
      <c r="R140" s="9"/>
    </row>
    <row r="141" spans="1:37" x14ac:dyDescent="0.25">
      <c r="H141" s="7"/>
      <c r="I141" s="7"/>
      <c r="J141" s="7"/>
      <c r="K141" s="7"/>
      <c r="L141" s="7"/>
      <c r="M141" s="7"/>
      <c r="Q141" s="9"/>
      <c r="R141" s="9"/>
    </row>
    <row r="144" spans="1:37" x14ac:dyDescent="0.25">
      <c r="B144" s="17" t="s">
        <v>38</v>
      </c>
      <c r="C144" s="17"/>
      <c r="D144" s="17"/>
      <c r="E144" s="17"/>
      <c r="F144" s="17"/>
      <c r="G144" s="17"/>
      <c r="H144" s="17" t="s">
        <v>39</v>
      </c>
      <c r="I144" s="17"/>
      <c r="J144" s="17"/>
      <c r="K144" s="17"/>
      <c r="L144" s="17"/>
      <c r="M144" s="17"/>
      <c r="N144" s="17" t="s">
        <v>19</v>
      </c>
      <c r="O144" s="17"/>
      <c r="P144" s="17"/>
      <c r="Q144" s="17" t="s">
        <v>42</v>
      </c>
      <c r="R144" s="17"/>
      <c r="S144" s="17"/>
      <c r="T144" s="17" t="s">
        <v>41</v>
      </c>
      <c r="U144" s="17"/>
      <c r="V144" s="17"/>
    </row>
    <row r="145" spans="1:22" x14ac:dyDescent="0.25">
      <c r="B145" t="s">
        <v>0</v>
      </c>
      <c r="C145" t="s">
        <v>1</v>
      </c>
      <c r="D145" t="s">
        <v>2</v>
      </c>
      <c r="E145" t="s">
        <v>3</v>
      </c>
      <c r="F145" t="s">
        <v>4</v>
      </c>
      <c r="G145" t="s">
        <v>5</v>
      </c>
      <c r="H145" t="s">
        <v>0</v>
      </c>
      <c r="I145" t="s">
        <v>1</v>
      </c>
      <c r="J145" t="s">
        <v>2</v>
      </c>
      <c r="K145" t="s">
        <v>3</v>
      </c>
      <c r="L145" t="s">
        <v>4</v>
      </c>
      <c r="M145" t="s">
        <v>5</v>
      </c>
      <c r="N145" t="s">
        <v>16</v>
      </c>
      <c r="O145" t="s">
        <v>17</v>
      </c>
      <c r="P145" t="s">
        <v>18</v>
      </c>
      <c r="Q145" s="15" t="s">
        <v>16</v>
      </c>
      <c r="R145" s="15" t="s">
        <v>17</v>
      </c>
      <c r="S145" s="15" t="s">
        <v>18</v>
      </c>
      <c r="T145" s="15" t="s">
        <v>16</v>
      </c>
      <c r="U145" s="15" t="s">
        <v>17</v>
      </c>
      <c r="V145" s="15" t="s">
        <v>18</v>
      </c>
    </row>
    <row r="146" spans="1:22" x14ac:dyDescent="0.25">
      <c r="A146" t="s">
        <v>6</v>
      </c>
      <c r="B146">
        <v>170</v>
      </c>
      <c r="C146">
        <v>120</v>
      </c>
      <c r="D146">
        <v>45</v>
      </c>
      <c r="E146">
        <v>90</v>
      </c>
      <c r="F146">
        <v>90</v>
      </c>
      <c r="G146">
        <v>120</v>
      </c>
      <c r="H146" s="15">
        <f>-90+B146</f>
        <v>80</v>
      </c>
      <c r="I146" s="15">
        <f>(150-C146)*(90/60)</f>
        <v>45</v>
      </c>
      <c r="J146" s="15">
        <f>((D146-30)*(90/60))-90</f>
        <v>-67.5</v>
      </c>
      <c r="K146" s="15">
        <f>90-E146</f>
        <v>0</v>
      </c>
      <c r="L146" s="15">
        <v>90</v>
      </c>
      <c r="M146" s="15">
        <v>45</v>
      </c>
      <c r="N146">
        <f>COS(RADIANS(H146))*((16.5*COS(RADIANS(I146+J146+K146)))+(6.5*COS(RADIANS(I146+J146)))+(10.5*COS(RADIANS(I146)))+0.1)</f>
        <v>4.9965266951412008</v>
      </c>
      <c r="O146">
        <f>SIN(RADIANS(H146))*((16.5*COS(RADIANS(I146+J146+K146)))+(6.5*COS(RADIANS(I146+J146)))+(10.5*COS(RADIANS(I146)))+0.1)</f>
        <v>28.336711007388839</v>
      </c>
      <c r="P146">
        <f>(16.5*SIN(RADIANS(I146+J146+K146)))+(6.5*SIN(RADIANS(I146+J146)))+(10.5*SIN(RADIANS(I146)))+11.5</f>
        <v>10.122902258061684</v>
      </c>
      <c r="Q146" s="9">
        <v>10</v>
      </c>
      <c r="R146" s="9">
        <v>23</v>
      </c>
      <c r="S146">
        <v>5</v>
      </c>
      <c r="T146">
        <f>N146-Q146</f>
        <v>-5.0034733048587992</v>
      </c>
      <c r="U146">
        <f>O146-R146</f>
        <v>5.3367110073888391</v>
      </c>
      <c r="V146">
        <f t="shared" ref="V146:V155" si="103">P146-S146</f>
        <v>5.1229022580616839</v>
      </c>
    </row>
    <row r="147" spans="1:22" x14ac:dyDescent="0.25">
      <c r="A147" t="s">
        <v>7</v>
      </c>
      <c r="B147">
        <v>170</v>
      </c>
      <c r="C147">
        <v>120</v>
      </c>
      <c r="D147">
        <v>45</v>
      </c>
      <c r="E147">
        <v>90</v>
      </c>
      <c r="F147">
        <v>90</v>
      </c>
      <c r="G147">
        <v>120</v>
      </c>
      <c r="H147" s="15">
        <f t="shared" ref="H147:H155" si="104">-90+B147</f>
        <v>80</v>
      </c>
      <c r="I147" s="15">
        <f t="shared" ref="I147:I155" si="105">(150-C147)*(90/60)</f>
        <v>45</v>
      </c>
      <c r="J147" s="15">
        <f t="shared" ref="J147:J155" si="106">((D147-30)*(90/60))-90</f>
        <v>-67.5</v>
      </c>
      <c r="K147" s="15">
        <f t="shared" ref="K147:K155" si="107">90-E147</f>
        <v>0</v>
      </c>
      <c r="L147" s="15">
        <v>90</v>
      </c>
      <c r="M147" s="15">
        <v>45</v>
      </c>
      <c r="N147">
        <f t="shared" ref="N147:N155" si="108">COS(RADIANS(H147))*((16.5*COS(RADIANS(I147+J147+K147)))+(6.5*COS(RADIANS(I147+J147)))+(10.5*COS(RADIANS(I147)))+0.1)</f>
        <v>4.9965266951412008</v>
      </c>
      <c r="O147">
        <f t="shared" ref="O147:O155" si="109">SIN(RADIANS(H147))*((16.5*COS(RADIANS(I147+J147+K147)))+(6.5*COS(RADIANS(I147+J147)))+(10.5*COS(RADIANS(I147)))+0.1)</f>
        <v>28.336711007388839</v>
      </c>
      <c r="P147">
        <f t="shared" ref="P147:P155" si="110">(16.5*SIN(RADIANS(I147+J147+K147)))+(6.5*SIN(RADIANS(I147+J147)))+(10.5*SIN(RADIANS(I147)))+11.5</f>
        <v>10.122902258061684</v>
      </c>
      <c r="Q147" s="9">
        <v>10</v>
      </c>
      <c r="R147" s="9">
        <v>23</v>
      </c>
      <c r="S147">
        <v>5</v>
      </c>
      <c r="T147">
        <f t="shared" ref="T147:T155" si="111">N147-Q147</f>
        <v>-5.0034733048587992</v>
      </c>
      <c r="U147">
        <f>O147-R147</f>
        <v>5.3367110073888391</v>
      </c>
      <c r="V147">
        <f t="shared" si="103"/>
        <v>5.1229022580616839</v>
      </c>
    </row>
    <row r="148" spans="1:22" x14ac:dyDescent="0.25">
      <c r="A148" t="s">
        <v>8</v>
      </c>
      <c r="B148">
        <v>175</v>
      </c>
      <c r="C148">
        <v>120</v>
      </c>
      <c r="D148">
        <v>45</v>
      </c>
      <c r="E148">
        <v>90</v>
      </c>
      <c r="F148">
        <v>90</v>
      </c>
      <c r="G148">
        <v>120</v>
      </c>
      <c r="H148" s="15">
        <f t="shared" si="104"/>
        <v>85</v>
      </c>
      <c r="I148" s="15">
        <f t="shared" si="105"/>
        <v>45</v>
      </c>
      <c r="J148" s="15">
        <f t="shared" si="106"/>
        <v>-67.5</v>
      </c>
      <c r="K148" s="15">
        <f t="shared" si="107"/>
        <v>0</v>
      </c>
      <c r="L148" s="15">
        <v>90</v>
      </c>
      <c r="M148" s="15">
        <v>45</v>
      </c>
      <c r="N148">
        <f t="shared" si="108"/>
        <v>2.5078063076988171</v>
      </c>
      <c r="O148">
        <f t="shared" si="109"/>
        <v>28.664357262192301</v>
      </c>
      <c r="P148">
        <f t="shared" si="110"/>
        <v>10.122902258061684</v>
      </c>
      <c r="Q148" s="9">
        <v>10</v>
      </c>
      <c r="R148" s="9">
        <v>23</v>
      </c>
      <c r="S148">
        <v>5</v>
      </c>
      <c r="T148">
        <f t="shared" si="111"/>
        <v>-7.4921936923011829</v>
      </c>
      <c r="U148">
        <f>O148-R148</f>
        <v>5.6643572621923006</v>
      </c>
      <c r="V148">
        <f t="shared" si="103"/>
        <v>5.1229022580616839</v>
      </c>
    </row>
    <row r="149" spans="1:22" x14ac:dyDescent="0.25">
      <c r="A149" t="s">
        <v>9</v>
      </c>
      <c r="B149">
        <v>175</v>
      </c>
      <c r="C149">
        <v>120</v>
      </c>
      <c r="D149">
        <v>40</v>
      </c>
      <c r="E149">
        <v>100</v>
      </c>
      <c r="F149">
        <v>90</v>
      </c>
      <c r="G149">
        <v>120</v>
      </c>
      <c r="H149" s="15">
        <f t="shared" si="104"/>
        <v>85</v>
      </c>
      <c r="I149" s="15">
        <f t="shared" si="105"/>
        <v>45</v>
      </c>
      <c r="J149" s="15">
        <f t="shared" si="106"/>
        <v>-75</v>
      </c>
      <c r="K149" s="15">
        <f t="shared" si="107"/>
        <v>-10</v>
      </c>
      <c r="L149" s="15">
        <v>90</v>
      </c>
      <c r="M149" s="15">
        <v>45</v>
      </c>
      <c r="N149">
        <f t="shared" si="108"/>
        <v>2.2480533621715817</v>
      </c>
      <c r="O149">
        <f t="shared" si="109"/>
        <v>25.695367509019675</v>
      </c>
      <c r="P149">
        <f t="shared" si="110"/>
        <v>5.0686256426308507</v>
      </c>
      <c r="Q149" s="9">
        <v>10</v>
      </c>
      <c r="R149" s="9">
        <v>23</v>
      </c>
      <c r="S149">
        <v>5</v>
      </c>
      <c r="T149">
        <f t="shared" si="111"/>
        <v>-7.7519466378284179</v>
      </c>
      <c r="U149">
        <f>O149-R149</f>
        <v>2.6953675090196754</v>
      </c>
      <c r="V149">
        <f t="shared" si="103"/>
        <v>6.8625642630850692E-2</v>
      </c>
    </row>
    <row r="150" spans="1:22" x14ac:dyDescent="0.25">
      <c r="A150" t="s">
        <v>10</v>
      </c>
      <c r="B150">
        <v>175</v>
      </c>
      <c r="C150">
        <v>120</v>
      </c>
      <c r="D150">
        <v>30</v>
      </c>
      <c r="E150">
        <v>60</v>
      </c>
      <c r="F150">
        <v>90</v>
      </c>
      <c r="G150">
        <v>120</v>
      </c>
      <c r="H150" s="15">
        <f t="shared" si="104"/>
        <v>85</v>
      </c>
      <c r="I150" s="15">
        <f t="shared" si="105"/>
        <v>45</v>
      </c>
      <c r="J150" s="15">
        <f t="shared" si="106"/>
        <v>-90</v>
      </c>
      <c r="K150" s="15">
        <f t="shared" si="107"/>
        <v>30</v>
      </c>
      <c r="L150" s="15">
        <v>90</v>
      </c>
      <c r="M150" s="15">
        <v>45</v>
      </c>
      <c r="N150">
        <f t="shared" si="108"/>
        <v>2.4454673751350859</v>
      </c>
      <c r="O150">
        <f t="shared" si="109"/>
        <v>27.951820002490535</v>
      </c>
      <c r="P150">
        <f t="shared" si="110"/>
        <v>10.057912880554598</v>
      </c>
      <c r="Q150" s="9">
        <v>10</v>
      </c>
      <c r="R150" s="9">
        <v>23</v>
      </c>
      <c r="S150">
        <v>5</v>
      </c>
      <c r="T150">
        <f t="shared" si="111"/>
        <v>-7.5545326248649136</v>
      </c>
      <c r="U150">
        <f t="shared" ref="U150:U155" si="112">O150-R150</f>
        <v>4.9518200024905354</v>
      </c>
      <c r="V150">
        <f t="shared" si="103"/>
        <v>5.0579128805545981</v>
      </c>
    </row>
    <row r="151" spans="1:22" x14ac:dyDescent="0.25">
      <c r="H151" s="15"/>
      <c r="I151" s="15"/>
      <c r="J151" s="15"/>
      <c r="K151" s="15"/>
      <c r="L151" s="15"/>
      <c r="M151" s="15"/>
      <c r="N151">
        <f>AVERAGE(N146:N150)</f>
        <v>3.4388760870575772</v>
      </c>
      <c r="O151">
        <f>AVERAGE(O146:O150)</f>
        <v>27.796993357696039</v>
      </c>
      <c r="P151">
        <f>AVERAGE(P146:P150)</f>
        <v>9.0990490594740994</v>
      </c>
      <c r="Q151" s="9"/>
      <c r="R151" s="9"/>
      <c r="T151">
        <f>AVERAGE(T146:T150)</f>
        <v>-6.5611239129424224</v>
      </c>
      <c r="U151">
        <f t="shared" ref="U151" si="113">AVERAGE(U146:U150)</f>
        <v>4.7969933576960377</v>
      </c>
      <c r="V151">
        <f t="shared" ref="V151" si="114">AVERAGE(V146:V150)</f>
        <v>4.0990490594741003</v>
      </c>
    </row>
    <row r="152" spans="1:22" x14ac:dyDescent="0.25">
      <c r="H152" s="15"/>
      <c r="I152" s="15"/>
      <c r="J152" s="15"/>
      <c r="K152" s="15"/>
      <c r="L152" s="15"/>
      <c r="M152" s="15"/>
      <c r="Q152" s="9"/>
      <c r="R152" s="9"/>
    </row>
    <row r="153" spans="1:22" x14ac:dyDescent="0.25">
      <c r="H153" s="15"/>
      <c r="I153" s="15"/>
      <c r="J153" s="15"/>
      <c r="K153" s="15"/>
      <c r="L153" s="15"/>
      <c r="M153" s="15"/>
      <c r="Q153" s="9"/>
      <c r="R153" s="9"/>
    </row>
    <row r="154" spans="1:22" x14ac:dyDescent="0.25">
      <c r="H154" s="15"/>
      <c r="I154" s="15"/>
      <c r="J154" s="15"/>
      <c r="K154" s="15"/>
      <c r="L154" s="15"/>
      <c r="M154" s="15"/>
      <c r="Q154" s="9"/>
      <c r="R154" s="9"/>
    </row>
    <row r="155" spans="1:22" ht="15.75" thickBot="1" x14ac:dyDescent="0.3">
      <c r="H155" s="15"/>
      <c r="I155" s="15"/>
      <c r="J155" s="15"/>
      <c r="K155" s="15"/>
      <c r="L155" s="15"/>
      <c r="M155" s="15"/>
      <c r="Q155" s="9"/>
      <c r="R155" s="9"/>
    </row>
    <row r="156" spans="1:22" ht="16.5" thickBot="1" x14ac:dyDescent="0.3">
      <c r="J156">
        <v>1</v>
      </c>
      <c r="K156" s="31">
        <v>20</v>
      </c>
      <c r="L156" s="32">
        <v>-23.5</v>
      </c>
      <c r="M156" s="32">
        <v>5</v>
      </c>
      <c r="N156" s="27">
        <v>18.03</v>
      </c>
      <c r="O156" s="28">
        <v>-26.15</v>
      </c>
      <c r="P156" s="28">
        <v>13.63</v>
      </c>
      <c r="R156">
        <v>2.9945873712344051</v>
      </c>
      <c r="S156">
        <v>3.02087859394915</v>
      </c>
      <c r="T156">
        <v>8.6296064514972546</v>
      </c>
    </row>
    <row r="157" spans="1:22" ht="16.5" thickBot="1" x14ac:dyDescent="0.3">
      <c r="J157">
        <v>2</v>
      </c>
      <c r="K157" s="33">
        <v>10</v>
      </c>
      <c r="L157" s="34">
        <v>-23.5</v>
      </c>
      <c r="M157" s="34">
        <v>5</v>
      </c>
      <c r="N157" s="29">
        <v>6.64</v>
      </c>
      <c r="O157" s="30">
        <v>-26.63</v>
      </c>
      <c r="P157" s="30">
        <v>9.4</v>
      </c>
      <c r="R157">
        <v>3.3600639186885601</v>
      </c>
      <c r="S157">
        <v>3.1301223072217699</v>
      </c>
      <c r="T157">
        <v>4.3940044401721003</v>
      </c>
    </row>
    <row r="158" spans="1:22" ht="16.5" thickBot="1" x14ac:dyDescent="0.3">
      <c r="J158">
        <v>3</v>
      </c>
      <c r="K158" s="33">
        <v>20</v>
      </c>
      <c r="L158" s="34">
        <v>-11.5</v>
      </c>
      <c r="M158" s="34">
        <v>5</v>
      </c>
      <c r="N158" s="29">
        <v>23.37</v>
      </c>
      <c r="O158" s="30">
        <v>-15.78</v>
      </c>
      <c r="P158" s="30">
        <v>10.006</v>
      </c>
      <c r="R158">
        <v>3.3681148905249989</v>
      </c>
      <c r="S158">
        <v>4.9889648378176696</v>
      </c>
      <c r="T158">
        <v>5.0060262220815588</v>
      </c>
    </row>
    <row r="159" spans="1:22" ht="16.5" thickBot="1" x14ac:dyDescent="0.3">
      <c r="J159">
        <v>4</v>
      </c>
      <c r="K159" s="33">
        <v>10</v>
      </c>
      <c r="L159" s="34">
        <v>-11.5</v>
      </c>
      <c r="M159" s="34">
        <v>5</v>
      </c>
      <c r="N159" s="29">
        <v>11.4</v>
      </c>
      <c r="O159" s="30">
        <v>-16.28</v>
      </c>
      <c r="P159" s="30">
        <v>4.54</v>
      </c>
      <c r="R159">
        <v>1.425069602447818</v>
      </c>
      <c r="S159">
        <v>4.7823323290611004</v>
      </c>
      <c r="T159">
        <v>0.79784630180194205</v>
      </c>
    </row>
    <row r="160" spans="1:22" ht="16.5" thickBot="1" x14ac:dyDescent="0.3">
      <c r="J160">
        <v>5</v>
      </c>
      <c r="K160" s="33">
        <v>20</v>
      </c>
      <c r="L160" s="34">
        <v>0</v>
      </c>
      <c r="M160" s="34">
        <v>5</v>
      </c>
      <c r="N160" s="29">
        <v>25.88</v>
      </c>
      <c r="O160" s="30">
        <v>0</v>
      </c>
      <c r="P160" s="30">
        <v>5.97</v>
      </c>
      <c r="R160">
        <v>5.8759797408357715</v>
      </c>
      <c r="S160">
        <v>0</v>
      </c>
      <c r="T160">
        <v>1.2585112527349231</v>
      </c>
    </row>
    <row r="161" spans="10:20" ht="16.5" thickBot="1" x14ac:dyDescent="0.3">
      <c r="J161">
        <v>6</v>
      </c>
      <c r="K161" s="33">
        <v>10</v>
      </c>
      <c r="L161" s="34">
        <v>0</v>
      </c>
      <c r="M161" s="34">
        <v>5</v>
      </c>
      <c r="N161" s="29">
        <v>14.18</v>
      </c>
      <c r="O161" s="30">
        <v>0</v>
      </c>
      <c r="P161" s="30">
        <v>1.84</v>
      </c>
      <c r="R161">
        <v>4.1799130567152858</v>
      </c>
      <c r="S161">
        <v>0</v>
      </c>
      <c r="T161">
        <v>3.1562370827992599</v>
      </c>
    </row>
    <row r="162" spans="10:20" ht="16.5" thickBot="1" x14ac:dyDescent="0.3">
      <c r="J162">
        <v>7</v>
      </c>
      <c r="K162" s="33">
        <v>20</v>
      </c>
      <c r="L162" s="34" t="s">
        <v>66</v>
      </c>
      <c r="M162" s="34">
        <v>5</v>
      </c>
      <c r="N162" s="29">
        <v>20.49</v>
      </c>
      <c r="O162" s="30">
        <v>19.79</v>
      </c>
      <c r="P162" s="30">
        <v>10.11</v>
      </c>
      <c r="R162">
        <v>1.1005090562717554</v>
      </c>
      <c r="S162">
        <v>8.2938859942461569</v>
      </c>
      <c r="T162">
        <v>5.1112541694772649</v>
      </c>
    </row>
    <row r="163" spans="10:20" ht="16.5" thickBot="1" x14ac:dyDescent="0.3">
      <c r="J163">
        <v>8</v>
      </c>
      <c r="K163" s="33">
        <v>10</v>
      </c>
      <c r="L163" s="34" t="s">
        <v>66</v>
      </c>
      <c r="M163" s="34">
        <v>5</v>
      </c>
      <c r="N163" s="29">
        <v>7.42</v>
      </c>
      <c r="O163" s="30">
        <v>19.260000000000002</v>
      </c>
      <c r="P163" s="30">
        <v>6.63</v>
      </c>
      <c r="R163">
        <v>2.5779667672896101</v>
      </c>
      <c r="S163">
        <v>7.7559308959586897</v>
      </c>
      <c r="T163">
        <v>1.994018567320029</v>
      </c>
    </row>
    <row r="164" spans="10:20" ht="16.5" thickBot="1" x14ac:dyDescent="0.3">
      <c r="J164">
        <v>9</v>
      </c>
      <c r="K164" s="33">
        <v>20</v>
      </c>
      <c r="L164" s="34">
        <v>23</v>
      </c>
      <c r="M164" s="34">
        <v>5</v>
      </c>
      <c r="N164" s="29">
        <v>17.11</v>
      </c>
      <c r="O164" s="30">
        <v>27.4</v>
      </c>
      <c r="P164" s="30">
        <v>15.39</v>
      </c>
      <c r="R164">
        <v>4.5580758334053399</v>
      </c>
      <c r="S164">
        <v>4.3956853605661861</v>
      </c>
      <c r="T164">
        <v>10.389475681931152</v>
      </c>
    </row>
    <row r="165" spans="10:20" ht="16.5" thickBot="1" x14ac:dyDescent="0.3">
      <c r="J165">
        <v>10</v>
      </c>
      <c r="K165" s="33">
        <v>10</v>
      </c>
      <c r="L165" s="34">
        <v>23</v>
      </c>
      <c r="M165" s="34">
        <v>5</v>
      </c>
      <c r="N165" s="29">
        <v>3.44</v>
      </c>
      <c r="O165" s="30">
        <v>27.8</v>
      </c>
      <c r="P165" s="30">
        <v>9.1</v>
      </c>
      <c r="R165">
        <v>6.5611239129424197</v>
      </c>
      <c r="S165">
        <v>4.7969933576960377</v>
      </c>
      <c r="T165">
        <v>4.0990490594741003</v>
      </c>
    </row>
    <row r="166" spans="10:20" x14ac:dyDescent="0.25">
      <c r="R166">
        <f>AVERAGE(R156:R165)</f>
        <v>3.6001404150355958</v>
      </c>
      <c r="S166">
        <f>AVERAGE(S156:S165)</f>
        <v>4.1164793676516762</v>
      </c>
      <c r="T166">
        <f>AVERAGE(T156:T165)</f>
        <v>4.4836029229289576</v>
      </c>
    </row>
  </sheetData>
  <mergeCells count="57">
    <mergeCell ref="Z15:AB15"/>
    <mergeCell ref="T88:V88"/>
    <mergeCell ref="T102:V102"/>
    <mergeCell ref="T116:V116"/>
    <mergeCell ref="T130:V130"/>
    <mergeCell ref="T144:V144"/>
    <mergeCell ref="W15:Y15"/>
    <mergeCell ref="Q88:S88"/>
    <mergeCell ref="Q102:S102"/>
    <mergeCell ref="Q116:S116"/>
    <mergeCell ref="Q130:S130"/>
    <mergeCell ref="Q144:S144"/>
    <mergeCell ref="T15:V15"/>
    <mergeCell ref="T31:V31"/>
    <mergeCell ref="T46:V46"/>
    <mergeCell ref="T60:V60"/>
    <mergeCell ref="T74:V74"/>
    <mergeCell ref="B144:G144"/>
    <mergeCell ref="H144:M144"/>
    <mergeCell ref="N144:P144"/>
    <mergeCell ref="Q1:S1"/>
    <mergeCell ref="T1:V1"/>
    <mergeCell ref="Q15:S15"/>
    <mergeCell ref="Q31:S31"/>
    <mergeCell ref="Q46:S46"/>
    <mergeCell ref="Q60:S60"/>
    <mergeCell ref="Q74:S74"/>
    <mergeCell ref="B116:G116"/>
    <mergeCell ref="H116:M116"/>
    <mergeCell ref="N116:P116"/>
    <mergeCell ref="B130:G130"/>
    <mergeCell ref="H130:M130"/>
    <mergeCell ref="N130:P130"/>
    <mergeCell ref="B88:G88"/>
    <mergeCell ref="H88:M88"/>
    <mergeCell ref="N88:P88"/>
    <mergeCell ref="B102:G102"/>
    <mergeCell ref="H102:M102"/>
    <mergeCell ref="N102:P102"/>
    <mergeCell ref="B60:G60"/>
    <mergeCell ref="H60:M60"/>
    <mergeCell ref="N60:P60"/>
    <mergeCell ref="B74:G74"/>
    <mergeCell ref="H74:M74"/>
    <mergeCell ref="N74:P74"/>
    <mergeCell ref="B31:G31"/>
    <mergeCell ref="H31:M31"/>
    <mergeCell ref="N31:P31"/>
    <mergeCell ref="B46:G46"/>
    <mergeCell ref="H46:M46"/>
    <mergeCell ref="N46:P46"/>
    <mergeCell ref="B1:G1"/>
    <mergeCell ref="H1:M1"/>
    <mergeCell ref="N1:P1"/>
    <mergeCell ref="B15:G15"/>
    <mergeCell ref="H15:M15"/>
    <mergeCell ref="N15:P15"/>
  </mergeCells>
  <pageMargins left="0.7" right="0.7" top="0.75" bottom="0.75" header="0.3" footer="0.3"/>
  <pageSetup paperSize="9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91F03-B178-4EE6-93F5-3857D613BED4}">
  <dimension ref="A1:AG154"/>
  <sheetViews>
    <sheetView topLeftCell="W1" zoomScale="50" zoomScaleNormal="50" workbookViewId="0">
      <selection activeCell="AL27" sqref="AL27"/>
    </sheetView>
  </sheetViews>
  <sheetFormatPr defaultRowHeight="15" x14ac:dyDescent="0.25"/>
  <cols>
    <col min="25" max="25" width="9.5703125" bestFit="1" customWidth="1"/>
    <col min="26" max="26" width="9.28515625" bestFit="1" customWidth="1"/>
    <col min="27" max="27" width="9.5703125" bestFit="1" customWidth="1"/>
  </cols>
  <sheetData>
    <row r="1" spans="1:27" x14ac:dyDescent="0.25">
      <c r="B1" s="17" t="s">
        <v>40</v>
      </c>
      <c r="C1" s="17"/>
      <c r="D1" s="17"/>
      <c r="E1" s="17"/>
      <c r="F1" s="17"/>
      <c r="G1" s="17"/>
      <c r="H1" s="16" t="s">
        <v>39</v>
      </c>
      <c r="I1" s="16"/>
      <c r="J1" s="16"/>
      <c r="K1" s="16"/>
      <c r="L1" s="16"/>
      <c r="M1" s="16"/>
      <c r="N1" s="17" t="s">
        <v>19</v>
      </c>
      <c r="O1" s="17"/>
      <c r="P1" s="17"/>
      <c r="Q1" s="17" t="s">
        <v>42</v>
      </c>
      <c r="R1" s="17"/>
      <c r="S1" s="17"/>
      <c r="T1" s="17" t="s">
        <v>41</v>
      </c>
      <c r="U1" s="17"/>
      <c r="V1" s="17"/>
      <c r="Y1" s="16"/>
      <c r="Z1" s="16"/>
      <c r="AA1" s="16"/>
    </row>
    <row r="2" spans="1:27" x14ac:dyDescent="0.25"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s="7" t="s">
        <v>0</v>
      </c>
      <c r="I2" s="7" t="s">
        <v>1</v>
      </c>
      <c r="J2" s="7" t="s">
        <v>2</v>
      </c>
      <c r="K2" s="7" t="s">
        <v>3</v>
      </c>
      <c r="L2" s="7" t="s">
        <v>4</v>
      </c>
      <c r="M2" s="7" t="s">
        <v>5</v>
      </c>
      <c r="N2" t="s">
        <v>16</v>
      </c>
      <c r="O2" t="s">
        <v>17</v>
      </c>
      <c r="P2" t="s">
        <v>18</v>
      </c>
      <c r="Q2" s="7" t="s">
        <v>16</v>
      </c>
      <c r="R2" s="7" t="s">
        <v>17</v>
      </c>
      <c r="S2" s="7" t="s">
        <v>18</v>
      </c>
      <c r="T2" s="7" t="s">
        <v>16</v>
      </c>
      <c r="U2" s="7" t="s">
        <v>17</v>
      </c>
      <c r="V2" s="7" t="s">
        <v>18</v>
      </c>
      <c r="Y2" s="7"/>
      <c r="Z2" s="7"/>
      <c r="AA2" s="7"/>
    </row>
    <row r="3" spans="1:27" x14ac:dyDescent="0.25">
      <c r="A3" t="s">
        <v>6</v>
      </c>
      <c r="B3" s="7">
        <v>40.399904329999998</v>
      </c>
      <c r="C3">
        <v>130</v>
      </c>
      <c r="D3">
        <v>60</v>
      </c>
      <c r="E3">
        <v>80</v>
      </c>
      <c r="F3">
        <v>90</v>
      </c>
      <c r="G3">
        <v>45</v>
      </c>
      <c r="H3" s="7">
        <f>-90+B3</f>
        <v>-49.600095670000002</v>
      </c>
      <c r="I3" s="7">
        <f>(150-C3)*(90/60)</f>
        <v>30</v>
      </c>
      <c r="J3" s="7">
        <f>((D3-30)*(90/60))-90</f>
        <v>-45</v>
      </c>
      <c r="K3" s="7">
        <f>90-E3</f>
        <v>10</v>
      </c>
      <c r="L3" s="7">
        <v>90</v>
      </c>
      <c r="M3" s="7">
        <v>45</v>
      </c>
      <c r="N3">
        <f>COS(RADIANS(H3))*((16.5*COS(RADIANS(I3+J3+K3)))+(6.5*COS(RADIANS(I3+J3)))+(10.5*COS(RADIANS(I3)))+0.1)</f>
        <v>20.680815487370833</v>
      </c>
      <c r="O3">
        <f>SIN(RADIANS(H3))*((16.5*COS(RADIANS(I3+J3+K3)))+(6.5*COS(RADIANS(I3+J3)))+(10.5*COS(RADIANS(I3)))+0.1)</f>
        <v>-24.299958200871622</v>
      </c>
      <c r="P3">
        <f>(16.5*SIN(RADIANS(I3+J3+K3)))+(6.5*SIN(RADIANS(I3+J3)))+(10.5*SIN(RADIANS(I3)))+11.5</f>
        <v>13.629606451497255</v>
      </c>
      <c r="Q3" s="9">
        <v>20</v>
      </c>
      <c r="R3" s="9">
        <v>-23.5</v>
      </c>
      <c r="S3">
        <v>5</v>
      </c>
      <c r="T3">
        <f>N3-Q3</f>
        <v>0.68081548737083253</v>
      </c>
      <c r="U3">
        <f>O3-R3</f>
        <v>-0.79995820087162173</v>
      </c>
      <c r="V3">
        <f t="shared" ref="V3:V12" si="0">P3-S3</f>
        <v>8.6296064514972546</v>
      </c>
      <c r="Y3" s="7"/>
      <c r="Z3" s="7"/>
      <c r="AA3" s="7"/>
    </row>
    <row r="4" spans="1:27" x14ac:dyDescent="0.25">
      <c r="A4" t="s">
        <v>7</v>
      </c>
      <c r="B4" s="7">
        <v>23.051300919999999</v>
      </c>
      <c r="C4">
        <v>130</v>
      </c>
      <c r="D4">
        <v>90</v>
      </c>
      <c r="E4">
        <v>125</v>
      </c>
      <c r="F4">
        <v>90</v>
      </c>
      <c r="G4">
        <v>45</v>
      </c>
      <c r="H4" s="7">
        <f t="shared" ref="H4:H12" si="1">-90+B4</f>
        <v>-66.948699079999997</v>
      </c>
      <c r="I4" s="7">
        <f t="shared" ref="I4:I12" si="2">(150-C4)*(90/60)</f>
        <v>30</v>
      </c>
      <c r="J4" s="7">
        <f t="shared" ref="J4:J12" si="3">((D4-30)*(90/60))-90</f>
        <v>0</v>
      </c>
      <c r="K4" s="7">
        <f t="shared" ref="K4:K12" si="4">90-E4</f>
        <v>-35</v>
      </c>
      <c r="L4" s="7">
        <v>90</v>
      </c>
      <c r="M4" s="7">
        <v>45</v>
      </c>
      <c r="N4">
        <f t="shared" ref="N4:N12" si="5">COS(RADIANS(H4))*((16.5*COS(RADIANS(I4+J4+K4)))+(6.5*COS(RADIANS(I4+J4)))+(10.5*COS(RADIANS(I4)))+0.1)</f>
        <v>12.239875187719386</v>
      </c>
      <c r="O4">
        <f t="shared" ref="O4:O12" si="6">SIN(RADIANS(H4))*((16.5*COS(RADIANS(I4+J4+K4)))+(6.5*COS(RADIANS(I4+J4)))+(10.5*COS(RADIANS(I4)))+0.1)</f>
        <v>-28.763706686226147</v>
      </c>
      <c r="P4">
        <f t="shared" ref="P4:P12" si="7">(16.5*SIN(RADIANS(I4+J4+K4)))+(6.5*SIN(RADIANS(I4+J4)))+(10.5*SIN(RADIANS(I4)))+11.5</f>
        <v>18.561930244663639</v>
      </c>
      <c r="Q4" s="9">
        <v>10</v>
      </c>
      <c r="R4" s="9">
        <v>-23.5</v>
      </c>
      <c r="S4">
        <v>5</v>
      </c>
      <c r="T4">
        <f t="shared" ref="T4:U12" si="8">N4-Q4</f>
        <v>2.2398751877193863</v>
      </c>
      <c r="U4">
        <f>O4-R4</f>
        <v>-5.263706686226147</v>
      </c>
      <c r="V4">
        <f t="shared" si="0"/>
        <v>13.561930244663639</v>
      </c>
    </row>
    <row r="5" spans="1:27" x14ac:dyDescent="0.25">
      <c r="A5" t="s">
        <v>8</v>
      </c>
      <c r="B5" s="7">
        <v>60.101098159999999</v>
      </c>
      <c r="C5">
        <v>110</v>
      </c>
      <c r="D5">
        <v>35</v>
      </c>
      <c r="E5">
        <v>120</v>
      </c>
      <c r="F5">
        <v>90</v>
      </c>
      <c r="G5">
        <v>45</v>
      </c>
      <c r="H5" s="7">
        <f t="shared" si="1"/>
        <v>-29.898901840000001</v>
      </c>
      <c r="I5" s="7">
        <f t="shared" si="2"/>
        <v>60</v>
      </c>
      <c r="J5" s="7">
        <f t="shared" si="3"/>
        <v>-82.5</v>
      </c>
      <c r="K5" s="7">
        <f t="shared" si="4"/>
        <v>-30</v>
      </c>
      <c r="L5" s="7">
        <v>90</v>
      </c>
      <c r="M5" s="7">
        <v>45</v>
      </c>
      <c r="N5">
        <f t="shared" si="5"/>
        <v>18.55160463388766</v>
      </c>
      <c r="O5">
        <f t="shared" si="6"/>
        <v>-10.667172665082306</v>
      </c>
      <c r="P5">
        <f t="shared" si="7"/>
        <v>5.0154943145581417</v>
      </c>
      <c r="Q5" s="9">
        <v>20</v>
      </c>
      <c r="R5" s="9">
        <v>-11.5</v>
      </c>
      <c r="S5">
        <v>5</v>
      </c>
      <c r="T5">
        <f t="shared" si="8"/>
        <v>-1.4483953661123401</v>
      </c>
      <c r="U5">
        <f>O5-R5</f>
        <v>0.83282733491769356</v>
      </c>
      <c r="V5">
        <f t="shared" si="0"/>
        <v>1.5494314558141653E-2</v>
      </c>
    </row>
    <row r="6" spans="1:27" x14ac:dyDescent="0.25">
      <c r="A6" t="s">
        <v>9</v>
      </c>
      <c r="B6" s="7">
        <v>41.0090869</v>
      </c>
      <c r="C6">
        <v>100</v>
      </c>
      <c r="D6">
        <v>30</v>
      </c>
      <c r="E6">
        <v>110</v>
      </c>
      <c r="F6">
        <v>90</v>
      </c>
      <c r="G6">
        <v>45</v>
      </c>
      <c r="H6" s="7">
        <f t="shared" si="1"/>
        <v>-48.9909131</v>
      </c>
      <c r="I6" s="7">
        <f t="shared" si="2"/>
        <v>75</v>
      </c>
      <c r="J6" s="7">
        <f t="shared" si="3"/>
        <v>-90</v>
      </c>
      <c r="K6" s="7">
        <f t="shared" si="4"/>
        <v>-20</v>
      </c>
      <c r="L6" s="7">
        <v>90</v>
      </c>
      <c r="M6" s="7">
        <v>45</v>
      </c>
      <c r="N6">
        <f t="shared" si="5"/>
        <v>14.83759615737933</v>
      </c>
      <c r="O6">
        <f t="shared" si="6"/>
        <v>-17.063235581930634</v>
      </c>
      <c r="P6">
        <f t="shared" si="7"/>
        <v>10.495886183076573</v>
      </c>
      <c r="Q6" s="9">
        <v>10</v>
      </c>
      <c r="R6" s="9">
        <v>-11.5</v>
      </c>
      <c r="S6">
        <v>5</v>
      </c>
      <c r="T6">
        <f t="shared" si="8"/>
        <v>4.8375961573793305</v>
      </c>
      <c r="U6">
        <f>O6-R6</f>
        <v>-5.5632355819306341</v>
      </c>
      <c r="V6">
        <f t="shared" si="0"/>
        <v>5.4958861830765731</v>
      </c>
    </row>
    <row r="7" spans="1:27" x14ac:dyDescent="0.25">
      <c r="A7" t="s">
        <v>10</v>
      </c>
      <c r="B7" s="7">
        <v>90</v>
      </c>
      <c r="C7">
        <v>110</v>
      </c>
      <c r="D7">
        <v>50</v>
      </c>
      <c r="E7">
        <v>120</v>
      </c>
      <c r="F7">
        <v>90</v>
      </c>
      <c r="G7">
        <v>45</v>
      </c>
      <c r="H7" s="7">
        <f t="shared" si="1"/>
        <v>0</v>
      </c>
      <c r="I7" s="7">
        <f t="shared" si="2"/>
        <v>60</v>
      </c>
      <c r="J7" s="7">
        <f t="shared" si="3"/>
        <v>-60</v>
      </c>
      <c r="K7" s="7">
        <f t="shared" si="4"/>
        <v>-30</v>
      </c>
      <c r="L7" s="7">
        <v>90</v>
      </c>
      <c r="M7" s="7">
        <v>45</v>
      </c>
      <c r="N7">
        <f t="shared" si="5"/>
        <v>26.139419162443239</v>
      </c>
      <c r="O7">
        <f t="shared" si="6"/>
        <v>0</v>
      </c>
      <c r="P7">
        <f t="shared" si="7"/>
        <v>12.343266739736608</v>
      </c>
      <c r="Q7" s="9">
        <v>20</v>
      </c>
      <c r="R7" s="9">
        <v>0</v>
      </c>
      <c r="S7">
        <v>5</v>
      </c>
      <c r="T7">
        <f t="shared" si="8"/>
        <v>6.1394191624432395</v>
      </c>
      <c r="U7">
        <f t="shared" si="8"/>
        <v>0</v>
      </c>
      <c r="V7">
        <f t="shared" si="0"/>
        <v>7.3432667397366078</v>
      </c>
    </row>
    <row r="8" spans="1:27" x14ac:dyDescent="0.25">
      <c r="A8" t="s">
        <v>11</v>
      </c>
      <c r="B8" s="7">
        <v>90</v>
      </c>
      <c r="C8">
        <v>100</v>
      </c>
      <c r="D8">
        <v>30</v>
      </c>
      <c r="E8">
        <v>145</v>
      </c>
      <c r="F8">
        <v>90</v>
      </c>
      <c r="G8">
        <v>45</v>
      </c>
      <c r="H8" s="7">
        <f t="shared" si="1"/>
        <v>0</v>
      </c>
      <c r="I8" s="7">
        <f t="shared" si="2"/>
        <v>75</v>
      </c>
      <c r="J8" s="7">
        <f t="shared" si="3"/>
        <v>-90</v>
      </c>
      <c r="K8" s="7">
        <f t="shared" si="4"/>
        <v>-55</v>
      </c>
      <c r="L8" s="7">
        <v>90</v>
      </c>
      <c r="M8" s="7">
        <v>45</v>
      </c>
      <c r="N8">
        <f t="shared" si="5"/>
        <v>14.739450209328947</v>
      </c>
      <c r="O8">
        <f t="shared" si="6"/>
        <v>0</v>
      </c>
      <c r="P8">
        <f t="shared" si="7"/>
        <v>4.454969139901344</v>
      </c>
      <c r="Q8" s="9">
        <v>10</v>
      </c>
      <c r="R8" s="9">
        <v>0</v>
      </c>
      <c r="S8">
        <v>5</v>
      </c>
      <c r="T8">
        <f t="shared" si="8"/>
        <v>4.7394502093289468</v>
      </c>
      <c r="U8">
        <f t="shared" si="8"/>
        <v>0</v>
      </c>
      <c r="V8">
        <f t="shared" si="0"/>
        <v>-0.54503086009865598</v>
      </c>
    </row>
    <row r="9" spans="1:27" x14ac:dyDescent="0.25">
      <c r="A9" t="s">
        <v>12</v>
      </c>
      <c r="B9" s="7">
        <v>118.8989018</v>
      </c>
      <c r="C9">
        <v>115</v>
      </c>
      <c r="D9">
        <v>50</v>
      </c>
      <c r="E9">
        <v>110</v>
      </c>
      <c r="F9">
        <v>90</v>
      </c>
      <c r="G9">
        <v>45</v>
      </c>
      <c r="H9" s="7">
        <f t="shared" si="1"/>
        <v>28.898901800000004</v>
      </c>
      <c r="I9" s="7">
        <f t="shared" si="2"/>
        <v>52.5</v>
      </c>
      <c r="J9" s="7">
        <f t="shared" si="3"/>
        <v>-60</v>
      </c>
      <c r="K9" s="7">
        <f t="shared" si="4"/>
        <v>-20</v>
      </c>
      <c r="L9" s="7">
        <v>90</v>
      </c>
      <c r="M9" s="7">
        <v>45</v>
      </c>
      <c r="N9">
        <f t="shared" si="5"/>
        <v>24.138620551268652</v>
      </c>
      <c r="O9">
        <f t="shared" si="6"/>
        <v>13.3246307866143</v>
      </c>
      <c r="P9">
        <f t="shared" si="7"/>
        <v>11.362937705249575</v>
      </c>
      <c r="Q9" s="9">
        <v>20</v>
      </c>
      <c r="R9" s="9">
        <v>11.5</v>
      </c>
      <c r="S9">
        <v>5</v>
      </c>
      <c r="T9">
        <f t="shared" si="8"/>
        <v>4.1386205512686516</v>
      </c>
      <c r="U9">
        <f t="shared" si="8"/>
        <v>1.8246307866142999</v>
      </c>
      <c r="V9">
        <f t="shared" si="0"/>
        <v>6.3629377052495748</v>
      </c>
    </row>
    <row r="10" spans="1:27" x14ac:dyDescent="0.25">
      <c r="A10" t="s">
        <v>13</v>
      </c>
      <c r="B10" s="7">
        <v>138.9909131</v>
      </c>
      <c r="C10">
        <v>100</v>
      </c>
      <c r="D10">
        <v>30</v>
      </c>
      <c r="E10">
        <v>120</v>
      </c>
      <c r="F10">
        <v>90</v>
      </c>
      <c r="G10">
        <v>45</v>
      </c>
      <c r="H10" s="7">
        <f t="shared" si="1"/>
        <v>48.9909131</v>
      </c>
      <c r="I10" s="7">
        <f t="shared" si="2"/>
        <v>75</v>
      </c>
      <c r="J10" s="7">
        <f t="shared" si="3"/>
        <v>-90</v>
      </c>
      <c r="K10" s="7">
        <f t="shared" si="4"/>
        <v>-30</v>
      </c>
      <c r="L10" s="7">
        <v>90</v>
      </c>
      <c r="M10" s="7">
        <v>45</v>
      </c>
      <c r="N10">
        <f t="shared" si="5"/>
        <v>13.624487830944034</v>
      </c>
      <c r="O10">
        <f t="shared" si="6"/>
        <v>15.668161006452827</v>
      </c>
      <c r="P10">
        <f t="shared" si="7"/>
        <v>8.2926354932908009</v>
      </c>
      <c r="Q10" s="9">
        <v>10</v>
      </c>
      <c r="R10" s="9">
        <v>11.5</v>
      </c>
      <c r="S10">
        <v>5</v>
      </c>
      <c r="T10">
        <f t="shared" si="8"/>
        <v>3.6244878309440338</v>
      </c>
      <c r="U10">
        <f t="shared" si="8"/>
        <v>4.1681610064528272</v>
      </c>
      <c r="V10">
        <f t="shared" si="0"/>
        <v>3.2926354932908009</v>
      </c>
    </row>
    <row r="11" spans="1:27" x14ac:dyDescent="0.25">
      <c r="A11" t="s">
        <v>15</v>
      </c>
      <c r="B11" s="7">
        <v>138.9909131</v>
      </c>
      <c r="C11">
        <v>130</v>
      </c>
      <c r="D11">
        <v>70</v>
      </c>
      <c r="E11">
        <v>90</v>
      </c>
      <c r="F11">
        <v>90</v>
      </c>
      <c r="G11">
        <v>45</v>
      </c>
      <c r="H11" s="7">
        <f t="shared" si="1"/>
        <v>48.9909131</v>
      </c>
      <c r="I11" s="7">
        <f t="shared" si="2"/>
        <v>30</v>
      </c>
      <c r="J11" s="7">
        <f t="shared" si="3"/>
        <v>-30</v>
      </c>
      <c r="K11" s="7">
        <f t="shared" si="4"/>
        <v>0</v>
      </c>
      <c r="L11" s="7">
        <v>90</v>
      </c>
      <c r="M11" s="7">
        <v>45</v>
      </c>
      <c r="N11">
        <f t="shared" si="5"/>
        <v>21.124536397845475</v>
      </c>
      <c r="O11">
        <f t="shared" si="6"/>
        <v>24.29321685886686</v>
      </c>
      <c r="P11">
        <f t="shared" si="7"/>
        <v>16.75</v>
      </c>
      <c r="Q11" s="9">
        <v>20</v>
      </c>
      <c r="R11" s="9">
        <v>23</v>
      </c>
      <c r="S11">
        <v>5</v>
      </c>
      <c r="T11">
        <f t="shared" si="8"/>
        <v>1.1245363978454748</v>
      </c>
      <c r="U11">
        <f t="shared" si="8"/>
        <v>1.2932168588668596</v>
      </c>
      <c r="V11">
        <f t="shared" si="0"/>
        <v>11.75</v>
      </c>
    </row>
    <row r="12" spans="1:27" x14ac:dyDescent="0.25">
      <c r="A12" t="s">
        <v>14</v>
      </c>
      <c r="B12" s="7">
        <v>156.5014343</v>
      </c>
      <c r="C12">
        <v>110</v>
      </c>
      <c r="D12">
        <v>40</v>
      </c>
      <c r="E12">
        <v>90</v>
      </c>
      <c r="F12">
        <v>90</v>
      </c>
      <c r="G12">
        <v>45</v>
      </c>
      <c r="H12" s="7">
        <f t="shared" si="1"/>
        <v>66.5014343</v>
      </c>
      <c r="I12" s="7">
        <f t="shared" si="2"/>
        <v>60</v>
      </c>
      <c r="J12" s="7">
        <f t="shared" si="3"/>
        <v>-75</v>
      </c>
      <c r="K12" s="7">
        <f t="shared" si="4"/>
        <v>0</v>
      </c>
      <c r="L12" s="7">
        <v>90</v>
      </c>
      <c r="M12" s="7">
        <v>45</v>
      </c>
      <c r="N12">
        <f t="shared" si="5"/>
        <v>10.991401225191485</v>
      </c>
      <c r="O12">
        <f t="shared" si="6"/>
        <v>25.280222788923023</v>
      </c>
      <c r="P12">
        <f t="shared" si="7"/>
        <v>14.64042870237863</v>
      </c>
      <c r="Q12" s="9">
        <v>10</v>
      </c>
      <c r="R12" s="9">
        <v>23</v>
      </c>
      <c r="S12">
        <v>5</v>
      </c>
      <c r="T12">
        <f t="shared" si="8"/>
        <v>0.99140122519148477</v>
      </c>
      <c r="U12">
        <f t="shared" si="8"/>
        <v>2.2802227889230231</v>
      </c>
      <c r="V12">
        <f t="shared" si="0"/>
        <v>9.6404287023786299</v>
      </c>
    </row>
    <row r="15" spans="1:27" x14ac:dyDescent="0.25">
      <c r="B15" s="17" t="s">
        <v>38</v>
      </c>
      <c r="C15" s="17"/>
      <c r="D15" s="17"/>
      <c r="E15" s="17"/>
      <c r="F15" s="17"/>
      <c r="G15" s="17"/>
      <c r="H15" s="17" t="s">
        <v>39</v>
      </c>
      <c r="I15" s="17"/>
      <c r="J15" s="17"/>
      <c r="K15" s="17"/>
      <c r="L15" s="17"/>
      <c r="M15" s="17"/>
      <c r="N15" s="17" t="s">
        <v>19</v>
      </c>
      <c r="O15" s="17"/>
      <c r="P15" s="17"/>
      <c r="Q15" s="17" t="s">
        <v>42</v>
      </c>
      <c r="R15" s="17"/>
      <c r="S15" s="17"/>
      <c r="T15" s="17" t="s">
        <v>41</v>
      </c>
      <c r="U15" s="17"/>
      <c r="V15" s="17"/>
    </row>
    <row r="16" spans="1:27" x14ac:dyDescent="0.25">
      <c r="B16" t="s">
        <v>0</v>
      </c>
      <c r="C16" t="s">
        <v>1</v>
      </c>
      <c r="D16" t="s">
        <v>2</v>
      </c>
      <c r="E16" t="s">
        <v>3</v>
      </c>
      <c r="F16" t="s">
        <v>4</v>
      </c>
      <c r="G16" t="s">
        <v>5</v>
      </c>
      <c r="H16" s="7" t="s">
        <v>0</v>
      </c>
      <c r="I16" s="7" t="s">
        <v>1</v>
      </c>
      <c r="J16" s="7" t="s">
        <v>2</v>
      </c>
      <c r="K16" s="7" t="s">
        <v>3</v>
      </c>
      <c r="L16" s="7" t="s">
        <v>4</v>
      </c>
      <c r="M16" s="7" t="s">
        <v>5</v>
      </c>
      <c r="N16" t="s">
        <v>16</v>
      </c>
      <c r="O16" t="s">
        <v>17</v>
      </c>
      <c r="P16" t="s">
        <v>18</v>
      </c>
      <c r="Q16" s="7" t="s">
        <v>16</v>
      </c>
      <c r="R16" s="7" t="s">
        <v>17</v>
      </c>
      <c r="S16" s="7" t="s">
        <v>18</v>
      </c>
      <c r="T16" s="7" t="s">
        <v>16</v>
      </c>
      <c r="U16" s="7" t="s">
        <v>17</v>
      </c>
      <c r="V16" s="7" t="s">
        <v>18</v>
      </c>
    </row>
    <row r="17" spans="1:33" x14ac:dyDescent="0.25">
      <c r="A17" t="s">
        <v>6</v>
      </c>
      <c r="B17">
        <v>30</v>
      </c>
      <c r="C17">
        <v>130</v>
      </c>
      <c r="D17">
        <v>60</v>
      </c>
      <c r="E17">
        <v>80</v>
      </c>
      <c r="F17">
        <v>90</v>
      </c>
      <c r="G17">
        <v>45</v>
      </c>
      <c r="H17" s="7">
        <f>-90+B17</f>
        <v>-60</v>
      </c>
      <c r="I17" s="7">
        <f>(150-C17)*(90/60)</f>
        <v>30</v>
      </c>
      <c r="J17" s="7">
        <f>((D17-30)*(90/60))-90</f>
        <v>-45</v>
      </c>
      <c r="K17" s="7">
        <f>90-E17</f>
        <v>10</v>
      </c>
      <c r="L17" s="7">
        <v>90</v>
      </c>
      <c r="M17" s="7">
        <v>45</v>
      </c>
      <c r="N17">
        <f>COS(RADIANS(H17))*((16.5*COS(RADIANS(I17+J17+K17)))+(6.5*COS(RADIANS(I17+J17)))+(10.5*COS(RADIANS(I17)))+0.1)</f>
        <v>15.95449856456468</v>
      </c>
      <c r="O17">
        <f>SIN(RADIANS(H17))*((16.5*COS(RADIANS(I17+J17+K17)))+(6.5*COS(RADIANS(I17+J17)))+(10.5*COS(RADIANS(I17)))+0.1)</f>
        <v>-27.63400212311074</v>
      </c>
      <c r="P17">
        <f>(16.5*SIN(RADIANS(I17+J17+K17)))+(6.5*SIN(RADIANS(I17+J17)))+(10.5*SIN(RADIANS(I17)))+11.5</f>
        <v>13.629606451497255</v>
      </c>
      <c r="Q17" s="9">
        <v>20</v>
      </c>
      <c r="R17" s="9">
        <v>-23.5</v>
      </c>
      <c r="S17">
        <v>5</v>
      </c>
      <c r="T17">
        <f>Q17-N17</f>
        <v>4.0455014354353196</v>
      </c>
      <c r="U17">
        <f>R17-O17</f>
        <v>4.13400212311074</v>
      </c>
      <c r="V17">
        <f t="shared" ref="V17:V26" si="9">P17-S17</f>
        <v>8.6296064514972546</v>
      </c>
      <c r="AA17">
        <v>1</v>
      </c>
      <c r="AB17">
        <v>15.95449856456468</v>
      </c>
      <c r="AC17">
        <v>-27.63400212311074</v>
      </c>
      <c r="AD17">
        <v>13.629606451497255</v>
      </c>
      <c r="AE17" s="9">
        <v>20</v>
      </c>
      <c r="AF17" s="9">
        <v>-23.5</v>
      </c>
      <c r="AG17">
        <v>5</v>
      </c>
    </row>
    <row r="18" spans="1:33" x14ac:dyDescent="0.25">
      <c r="A18" t="s">
        <v>7</v>
      </c>
      <c r="B18">
        <v>10</v>
      </c>
      <c r="C18">
        <v>130</v>
      </c>
      <c r="D18">
        <v>90</v>
      </c>
      <c r="E18">
        <v>160</v>
      </c>
      <c r="F18">
        <v>90</v>
      </c>
      <c r="G18">
        <v>45</v>
      </c>
      <c r="H18" s="7">
        <f t="shared" ref="H18:H26" si="10">-90+B18</f>
        <v>-80</v>
      </c>
      <c r="I18" s="7">
        <f t="shared" ref="I18:I26" si="11">(150-C18)*(90/60)</f>
        <v>30</v>
      </c>
      <c r="J18" s="7">
        <f t="shared" ref="J18:J26" si="12">((D18-30)*(90/60))-90</f>
        <v>0</v>
      </c>
      <c r="K18" s="7">
        <f t="shared" ref="K18:K26" si="13">90-E18</f>
        <v>-70</v>
      </c>
      <c r="L18" s="7">
        <v>90</v>
      </c>
      <c r="M18" s="7">
        <v>45</v>
      </c>
      <c r="N18">
        <f t="shared" ref="N18:N26" si="14">COS(RADIANS(H18))*((16.5*COS(RADIANS(I18+J18+K18)))+(6.5*COS(RADIANS(I18+J18)))+(10.5*COS(RADIANS(I18)))+0.1)</f>
        <v>4.7687549375656637</v>
      </c>
      <c r="O18">
        <f t="shared" ref="O18:O26" si="15">SIN(RADIANS(H18))*((16.5*COS(RADIANS(I18+J18+K18)))+(6.5*COS(RADIANS(I18+J18)))+(10.5*COS(RADIANS(I18)))+0.1)</f>
        <v>-27.044953179628322</v>
      </c>
      <c r="P18">
        <f t="shared" ref="P18:P26" si="16">(16.5*SIN(RADIANS(I18+J18+K18)))+(6.5*SIN(RADIANS(I18+J18)))+(10.5*SIN(RADIANS(I18)))+11.5</f>
        <v>9.3940044401721003</v>
      </c>
      <c r="Q18" s="9">
        <v>10</v>
      </c>
      <c r="R18" s="9">
        <v>-23.5</v>
      </c>
      <c r="S18">
        <v>5</v>
      </c>
      <c r="T18">
        <f>Q18-N18</f>
        <v>5.2312450624343363</v>
      </c>
      <c r="U18">
        <f>R18-O18</f>
        <v>3.5449531796283225</v>
      </c>
      <c r="V18">
        <f t="shared" si="9"/>
        <v>4.3940044401721003</v>
      </c>
      <c r="AA18">
        <v>2</v>
      </c>
      <c r="AB18">
        <v>4.7687549375656637</v>
      </c>
      <c r="AC18">
        <v>-27.044953179628322</v>
      </c>
      <c r="AD18">
        <v>9.3940044401721003</v>
      </c>
      <c r="AE18" s="9">
        <v>10</v>
      </c>
      <c r="AF18" s="9">
        <v>-23.5</v>
      </c>
      <c r="AG18">
        <v>5</v>
      </c>
    </row>
    <row r="19" spans="1:33" x14ac:dyDescent="0.25">
      <c r="A19" t="s">
        <v>8</v>
      </c>
      <c r="B19">
        <v>70</v>
      </c>
      <c r="C19">
        <v>110</v>
      </c>
      <c r="D19">
        <v>35</v>
      </c>
      <c r="E19">
        <v>120</v>
      </c>
      <c r="F19">
        <v>90</v>
      </c>
      <c r="G19">
        <v>45</v>
      </c>
      <c r="H19" s="7">
        <f t="shared" si="10"/>
        <v>-20</v>
      </c>
      <c r="I19" s="7">
        <f t="shared" si="11"/>
        <v>60</v>
      </c>
      <c r="J19" s="7">
        <f t="shared" si="12"/>
        <v>-82.5</v>
      </c>
      <c r="K19" s="7">
        <f t="shared" si="13"/>
        <v>-30</v>
      </c>
      <c r="L19" s="7">
        <v>90</v>
      </c>
      <c r="M19" s="7">
        <v>45</v>
      </c>
      <c r="N19">
        <f t="shared" si="14"/>
        <v>20.109215859845115</v>
      </c>
      <c r="O19">
        <f t="shared" si="15"/>
        <v>-7.3191560074174573</v>
      </c>
      <c r="P19">
        <f t="shared" si="16"/>
        <v>5.0154943145581417</v>
      </c>
      <c r="Q19" s="9">
        <v>20</v>
      </c>
      <c r="R19" s="9">
        <v>-11.5</v>
      </c>
      <c r="S19">
        <v>5</v>
      </c>
      <c r="T19">
        <f t="shared" ref="T19:U26" si="17">N19-Q19</f>
        <v>0.10921585984511495</v>
      </c>
      <c r="U19">
        <f>O19-R19</f>
        <v>4.1808439925825427</v>
      </c>
      <c r="V19">
        <f t="shared" si="9"/>
        <v>1.5494314558141653E-2</v>
      </c>
      <c r="AA19">
        <v>3</v>
      </c>
      <c r="AB19">
        <v>20.109215859845115</v>
      </c>
      <c r="AC19">
        <v>-7.3191560074174573</v>
      </c>
      <c r="AD19">
        <v>5.0154943145581417</v>
      </c>
      <c r="AE19" s="9">
        <v>20</v>
      </c>
      <c r="AF19" s="9">
        <v>-11.5</v>
      </c>
      <c r="AG19">
        <v>5</v>
      </c>
    </row>
    <row r="20" spans="1:33" x14ac:dyDescent="0.25">
      <c r="A20" t="s">
        <v>9</v>
      </c>
      <c r="B20">
        <v>55</v>
      </c>
      <c r="C20">
        <v>100</v>
      </c>
      <c r="D20">
        <v>30</v>
      </c>
      <c r="E20">
        <v>110</v>
      </c>
      <c r="F20">
        <v>90</v>
      </c>
      <c r="G20">
        <v>45</v>
      </c>
      <c r="H20" s="7">
        <f t="shared" si="10"/>
        <v>-35</v>
      </c>
      <c r="I20" s="7">
        <f t="shared" si="11"/>
        <v>75</v>
      </c>
      <c r="J20" s="7">
        <f t="shared" si="12"/>
        <v>-90</v>
      </c>
      <c r="K20" s="7">
        <f t="shared" si="13"/>
        <v>-20</v>
      </c>
      <c r="L20" s="7">
        <v>90</v>
      </c>
      <c r="M20" s="7">
        <v>45</v>
      </c>
      <c r="N20">
        <f t="shared" si="14"/>
        <v>18.522769709815996</v>
      </c>
      <c r="O20">
        <f t="shared" si="15"/>
        <v>-12.969782979335639</v>
      </c>
      <c r="P20">
        <f t="shared" si="16"/>
        <v>10.495886183076573</v>
      </c>
      <c r="Q20" s="9">
        <v>10</v>
      </c>
      <c r="R20" s="9">
        <v>-11.5</v>
      </c>
      <c r="S20">
        <v>5</v>
      </c>
      <c r="T20">
        <f t="shared" si="17"/>
        <v>8.5227697098159965</v>
      </c>
      <c r="U20">
        <f>R20-O20</f>
        <v>1.4697829793356387</v>
      </c>
      <c r="V20">
        <f t="shared" si="9"/>
        <v>5.4958861830765731</v>
      </c>
      <c r="AA20">
        <v>4</v>
      </c>
      <c r="AB20">
        <v>18.522769709815996</v>
      </c>
      <c r="AC20">
        <v>-12.969782979335639</v>
      </c>
      <c r="AD20">
        <v>10.495886183076573</v>
      </c>
      <c r="AE20" s="9">
        <v>10</v>
      </c>
      <c r="AF20" s="9">
        <v>-11.5</v>
      </c>
      <c r="AG20">
        <v>5</v>
      </c>
    </row>
    <row r="21" spans="1:33" x14ac:dyDescent="0.25">
      <c r="A21" t="s">
        <v>10</v>
      </c>
      <c r="B21">
        <v>100</v>
      </c>
      <c r="C21">
        <v>110</v>
      </c>
      <c r="D21">
        <v>50</v>
      </c>
      <c r="E21">
        <v>120</v>
      </c>
      <c r="F21">
        <v>90</v>
      </c>
      <c r="G21">
        <v>45</v>
      </c>
      <c r="H21" s="7">
        <f t="shared" si="10"/>
        <v>10</v>
      </c>
      <c r="I21" s="7">
        <f t="shared" si="11"/>
        <v>60</v>
      </c>
      <c r="J21" s="7">
        <f t="shared" si="12"/>
        <v>-60</v>
      </c>
      <c r="K21" s="7">
        <f t="shared" si="13"/>
        <v>-30</v>
      </c>
      <c r="L21" s="7">
        <v>90</v>
      </c>
      <c r="M21" s="7">
        <v>45</v>
      </c>
      <c r="N21">
        <f t="shared" si="14"/>
        <v>25.742302650409979</v>
      </c>
      <c r="O21">
        <f t="shared" si="15"/>
        <v>4.5390625028303067</v>
      </c>
      <c r="P21">
        <f t="shared" si="16"/>
        <v>12.343266739736608</v>
      </c>
      <c r="Q21" s="9">
        <v>20</v>
      </c>
      <c r="R21" s="9">
        <v>0</v>
      </c>
      <c r="S21">
        <v>5</v>
      </c>
      <c r="T21">
        <f t="shared" si="17"/>
        <v>5.7423026504099788</v>
      </c>
      <c r="U21">
        <f t="shared" si="17"/>
        <v>4.5390625028303067</v>
      </c>
      <c r="V21">
        <f t="shared" si="9"/>
        <v>7.3432667397366078</v>
      </c>
      <c r="AA21">
        <v>5</v>
      </c>
      <c r="AB21">
        <v>25.742302650409979</v>
      </c>
      <c r="AC21">
        <v>4.5390625028303067</v>
      </c>
      <c r="AD21">
        <v>12.343266739736608</v>
      </c>
      <c r="AE21" s="9">
        <v>20</v>
      </c>
      <c r="AF21" s="9">
        <v>0</v>
      </c>
      <c r="AG21">
        <v>5</v>
      </c>
    </row>
    <row r="22" spans="1:33" x14ac:dyDescent="0.25">
      <c r="A22" t="s">
        <v>11</v>
      </c>
      <c r="B22">
        <v>90</v>
      </c>
      <c r="C22">
        <v>100</v>
      </c>
      <c r="D22">
        <v>30</v>
      </c>
      <c r="E22">
        <v>145</v>
      </c>
      <c r="F22">
        <v>90</v>
      </c>
      <c r="G22">
        <v>45</v>
      </c>
      <c r="H22" s="7">
        <f t="shared" si="10"/>
        <v>0</v>
      </c>
      <c r="I22" s="7">
        <f t="shared" si="11"/>
        <v>75</v>
      </c>
      <c r="J22" s="7">
        <f t="shared" si="12"/>
        <v>-90</v>
      </c>
      <c r="K22" s="7">
        <f t="shared" si="13"/>
        <v>-55</v>
      </c>
      <c r="L22" s="7">
        <v>90</v>
      </c>
      <c r="M22" s="7">
        <v>45</v>
      </c>
      <c r="N22">
        <f t="shared" si="14"/>
        <v>14.739450209328947</v>
      </c>
      <c r="O22">
        <f t="shared" si="15"/>
        <v>0</v>
      </c>
      <c r="P22">
        <f t="shared" si="16"/>
        <v>4.454969139901344</v>
      </c>
      <c r="Q22" s="9">
        <v>10</v>
      </c>
      <c r="R22" s="9">
        <v>0</v>
      </c>
      <c r="S22">
        <v>5</v>
      </c>
      <c r="T22">
        <f t="shared" si="17"/>
        <v>4.7394502093289468</v>
      </c>
      <c r="U22">
        <f t="shared" si="17"/>
        <v>0</v>
      </c>
      <c r="V22">
        <f>S22-P22</f>
        <v>0.54503086009865598</v>
      </c>
      <c r="AA22">
        <v>6</v>
      </c>
      <c r="AB22">
        <v>14.739450209328947</v>
      </c>
      <c r="AC22">
        <v>0</v>
      </c>
      <c r="AD22">
        <v>4.454969139901344</v>
      </c>
      <c r="AE22" s="9">
        <v>10</v>
      </c>
      <c r="AF22" s="9">
        <v>0</v>
      </c>
      <c r="AG22">
        <v>5</v>
      </c>
    </row>
    <row r="23" spans="1:33" x14ac:dyDescent="0.25">
      <c r="A23" t="s">
        <v>12</v>
      </c>
      <c r="B23">
        <v>120</v>
      </c>
      <c r="C23">
        <v>115</v>
      </c>
      <c r="D23">
        <v>50</v>
      </c>
      <c r="E23">
        <v>110</v>
      </c>
      <c r="F23">
        <v>90</v>
      </c>
      <c r="G23">
        <v>45</v>
      </c>
      <c r="H23" s="7">
        <f t="shared" si="10"/>
        <v>30</v>
      </c>
      <c r="I23" s="7">
        <f t="shared" si="11"/>
        <v>52.5</v>
      </c>
      <c r="J23" s="7">
        <f t="shared" si="12"/>
        <v>-60</v>
      </c>
      <c r="K23" s="7">
        <f t="shared" si="13"/>
        <v>-20</v>
      </c>
      <c r="L23" s="7">
        <v>90</v>
      </c>
      <c r="M23" s="7">
        <v>45</v>
      </c>
      <c r="N23">
        <f t="shared" si="14"/>
        <v>23.878109028737793</v>
      </c>
      <c r="O23">
        <f t="shared" si="15"/>
        <v>13.786032675480996</v>
      </c>
      <c r="P23">
        <f t="shared" si="16"/>
        <v>11.362937705249575</v>
      </c>
      <c r="Q23" s="9">
        <v>20</v>
      </c>
      <c r="R23" s="9">
        <v>11.5</v>
      </c>
      <c r="S23">
        <v>5</v>
      </c>
      <c r="T23">
        <f t="shared" si="17"/>
        <v>3.8781090287377928</v>
      </c>
      <c r="U23">
        <f t="shared" si="17"/>
        <v>2.2860326754809961</v>
      </c>
      <c r="V23">
        <f t="shared" si="9"/>
        <v>6.3629377052495748</v>
      </c>
      <c r="AA23">
        <v>7</v>
      </c>
      <c r="AB23">
        <v>23.878109028737793</v>
      </c>
      <c r="AC23">
        <v>13.786032675480996</v>
      </c>
      <c r="AD23">
        <v>11.362937705249575</v>
      </c>
      <c r="AE23" s="9">
        <v>20</v>
      </c>
      <c r="AF23" s="9">
        <v>11.5</v>
      </c>
      <c r="AG23">
        <v>5</v>
      </c>
    </row>
    <row r="24" spans="1:33" x14ac:dyDescent="0.25">
      <c r="A24" t="s">
        <v>13</v>
      </c>
      <c r="B24">
        <v>160</v>
      </c>
      <c r="C24">
        <v>100</v>
      </c>
      <c r="D24">
        <v>30</v>
      </c>
      <c r="E24">
        <v>120</v>
      </c>
      <c r="F24">
        <v>90</v>
      </c>
      <c r="G24">
        <v>45</v>
      </c>
      <c r="H24" s="7">
        <f t="shared" si="10"/>
        <v>70</v>
      </c>
      <c r="I24" s="7">
        <f t="shared" si="11"/>
        <v>75</v>
      </c>
      <c r="J24" s="7">
        <f t="shared" si="12"/>
        <v>-90</v>
      </c>
      <c r="K24" s="7">
        <f t="shared" si="13"/>
        <v>-30</v>
      </c>
      <c r="L24" s="7">
        <v>90</v>
      </c>
      <c r="M24" s="7">
        <v>45</v>
      </c>
      <c r="N24">
        <f t="shared" si="14"/>
        <v>7.1014941125594078</v>
      </c>
      <c r="O24">
        <f t="shared" si="15"/>
        <v>19.511194718646909</v>
      </c>
      <c r="P24">
        <f t="shared" si="16"/>
        <v>8.2926354932908009</v>
      </c>
      <c r="Q24" s="9">
        <v>10</v>
      </c>
      <c r="R24" s="9">
        <v>11.5</v>
      </c>
      <c r="S24">
        <v>5</v>
      </c>
      <c r="T24">
        <f>Q24-N24</f>
        <v>2.8985058874405922</v>
      </c>
      <c r="U24">
        <f t="shared" si="17"/>
        <v>8.0111947186469088</v>
      </c>
      <c r="V24">
        <f t="shared" si="9"/>
        <v>3.2926354932908009</v>
      </c>
      <c r="AA24">
        <v>8</v>
      </c>
      <c r="AB24">
        <v>7.1014941125594078</v>
      </c>
      <c r="AC24">
        <v>19.511194718646909</v>
      </c>
      <c r="AD24">
        <v>8.2926354932908009</v>
      </c>
      <c r="AE24" s="9">
        <v>10</v>
      </c>
      <c r="AF24" s="9">
        <v>11.5</v>
      </c>
      <c r="AG24">
        <v>5</v>
      </c>
    </row>
    <row r="25" spans="1:33" x14ac:dyDescent="0.25">
      <c r="A25" t="s">
        <v>15</v>
      </c>
      <c r="B25">
        <v>140</v>
      </c>
      <c r="C25">
        <v>130</v>
      </c>
      <c r="D25">
        <v>70</v>
      </c>
      <c r="E25">
        <v>90</v>
      </c>
      <c r="F25">
        <v>90</v>
      </c>
      <c r="G25">
        <v>45</v>
      </c>
      <c r="H25" s="7">
        <f t="shared" si="10"/>
        <v>50</v>
      </c>
      <c r="I25" s="7">
        <f t="shared" si="11"/>
        <v>30</v>
      </c>
      <c r="J25" s="7">
        <f t="shared" si="12"/>
        <v>-30</v>
      </c>
      <c r="K25" s="7">
        <f t="shared" si="13"/>
        <v>0</v>
      </c>
      <c r="L25" s="7">
        <v>90</v>
      </c>
      <c r="M25" s="7">
        <v>45</v>
      </c>
      <c r="N25">
        <f t="shared" si="14"/>
        <v>20.693432975636465</v>
      </c>
      <c r="O25">
        <f t="shared" si="15"/>
        <v>24.661473091822245</v>
      </c>
      <c r="P25">
        <f t="shared" si="16"/>
        <v>16.75</v>
      </c>
      <c r="Q25" s="9">
        <v>20</v>
      </c>
      <c r="R25" s="9">
        <v>23</v>
      </c>
      <c r="S25">
        <v>5</v>
      </c>
      <c r="T25">
        <f t="shared" si="17"/>
        <v>0.69343297563646544</v>
      </c>
      <c r="U25">
        <f t="shared" si="17"/>
        <v>1.6614730918222449</v>
      </c>
      <c r="V25">
        <f t="shared" si="9"/>
        <v>11.75</v>
      </c>
      <c r="AA25">
        <v>9</v>
      </c>
      <c r="AB25">
        <v>20.693432975636465</v>
      </c>
      <c r="AC25">
        <v>24.661473091822245</v>
      </c>
      <c r="AD25">
        <v>16.75</v>
      </c>
      <c r="AE25" s="9">
        <v>20</v>
      </c>
      <c r="AF25" s="9">
        <v>23</v>
      </c>
      <c r="AG25">
        <v>5</v>
      </c>
    </row>
    <row r="26" spans="1:33" x14ac:dyDescent="0.25">
      <c r="A26" t="s">
        <v>14</v>
      </c>
      <c r="B26">
        <v>170</v>
      </c>
      <c r="C26">
        <v>110</v>
      </c>
      <c r="D26">
        <v>40</v>
      </c>
      <c r="E26">
        <v>90</v>
      </c>
      <c r="F26">
        <v>90</v>
      </c>
      <c r="G26">
        <v>45</v>
      </c>
      <c r="H26" s="7">
        <f t="shared" si="10"/>
        <v>80</v>
      </c>
      <c r="I26" s="7">
        <f t="shared" si="11"/>
        <v>60</v>
      </c>
      <c r="J26" s="7">
        <f t="shared" si="12"/>
        <v>-75</v>
      </c>
      <c r="K26" s="7">
        <f t="shared" si="13"/>
        <v>0</v>
      </c>
      <c r="L26" s="7">
        <v>90</v>
      </c>
      <c r="M26" s="7">
        <v>45</v>
      </c>
      <c r="N26">
        <f t="shared" si="14"/>
        <v>4.7868367189380541</v>
      </c>
      <c r="O26">
        <f t="shared" si="15"/>
        <v>27.147500057591863</v>
      </c>
      <c r="P26">
        <f t="shared" si="16"/>
        <v>14.64042870237863</v>
      </c>
      <c r="Q26" s="9">
        <v>10</v>
      </c>
      <c r="R26" s="9">
        <v>23</v>
      </c>
      <c r="S26">
        <v>5</v>
      </c>
      <c r="T26">
        <f>Q26-N26</f>
        <v>5.2131632810619459</v>
      </c>
      <c r="U26">
        <f t="shared" si="17"/>
        <v>4.1475000575918628</v>
      </c>
      <c r="V26">
        <f t="shared" si="9"/>
        <v>9.6404287023786299</v>
      </c>
      <c r="AA26">
        <v>10</v>
      </c>
      <c r="AB26">
        <v>4.7868367189380541</v>
      </c>
      <c r="AC26">
        <v>27.147500057591863</v>
      </c>
      <c r="AD26">
        <v>14.64042870237863</v>
      </c>
      <c r="AE26" s="9">
        <v>10</v>
      </c>
      <c r="AF26" s="9">
        <v>23</v>
      </c>
      <c r="AG26">
        <v>5</v>
      </c>
    </row>
    <row r="27" spans="1:33" x14ac:dyDescent="0.25">
      <c r="T27">
        <f>AVERAGE(T17:T26)</f>
        <v>4.1073696100146488</v>
      </c>
      <c r="U27">
        <f t="shared" ref="U27:V27" si="18">AVERAGE(U17:U26)</f>
        <v>3.3974845321029563</v>
      </c>
      <c r="V27">
        <f t="shared" si="18"/>
        <v>5.7469290890058335</v>
      </c>
    </row>
    <row r="30" spans="1:33" x14ac:dyDescent="0.25">
      <c r="B30" s="17" t="s">
        <v>38</v>
      </c>
      <c r="C30" s="17"/>
      <c r="D30" s="17"/>
      <c r="E30" s="17"/>
      <c r="F30" s="17"/>
      <c r="G30" s="17"/>
      <c r="H30" s="17" t="s">
        <v>39</v>
      </c>
      <c r="I30" s="17"/>
      <c r="J30" s="17"/>
      <c r="K30" s="17"/>
      <c r="L30" s="17"/>
      <c r="M30" s="17"/>
      <c r="N30" s="17" t="s">
        <v>19</v>
      </c>
      <c r="O30" s="17"/>
      <c r="P30" s="17"/>
      <c r="Q30" s="17" t="s">
        <v>42</v>
      </c>
      <c r="R30" s="17"/>
      <c r="S30" s="17"/>
      <c r="T30" s="17" t="s">
        <v>41</v>
      </c>
      <c r="U30" s="17"/>
      <c r="V30" s="17"/>
    </row>
    <row r="31" spans="1:33" x14ac:dyDescent="0.25">
      <c r="B31" t="s">
        <v>0</v>
      </c>
      <c r="C31" t="s">
        <v>1</v>
      </c>
      <c r="D31" t="s">
        <v>2</v>
      </c>
      <c r="E31" t="s">
        <v>3</v>
      </c>
      <c r="F31" t="s">
        <v>4</v>
      </c>
      <c r="G31" t="s">
        <v>5</v>
      </c>
      <c r="H31" t="s">
        <v>0</v>
      </c>
      <c r="I31" t="s">
        <v>1</v>
      </c>
      <c r="J31" t="s">
        <v>2</v>
      </c>
      <c r="K31" t="s">
        <v>3</v>
      </c>
      <c r="L31" t="s">
        <v>4</v>
      </c>
      <c r="M31" t="s">
        <v>5</v>
      </c>
      <c r="N31" t="s">
        <v>16</v>
      </c>
      <c r="O31" t="s">
        <v>17</v>
      </c>
      <c r="P31" t="s">
        <v>18</v>
      </c>
      <c r="Q31" s="7" t="s">
        <v>16</v>
      </c>
      <c r="R31" s="7" t="s">
        <v>17</v>
      </c>
      <c r="S31" s="7" t="s">
        <v>18</v>
      </c>
      <c r="T31" s="7" t="s">
        <v>16</v>
      </c>
      <c r="U31" s="7" t="s">
        <v>17</v>
      </c>
      <c r="V31" s="7" t="s">
        <v>18</v>
      </c>
    </row>
    <row r="32" spans="1:33" x14ac:dyDescent="0.25">
      <c r="A32" t="s">
        <v>6</v>
      </c>
      <c r="B32">
        <v>30</v>
      </c>
      <c r="C32">
        <v>130</v>
      </c>
      <c r="D32">
        <v>60</v>
      </c>
      <c r="E32">
        <v>80</v>
      </c>
      <c r="F32">
        <v>90</v>
      </c>
      <c r="G32">
        <v>45</v>
      </c>
      <c r="H32" s="7">
        <f>-90+B32</f>
        <v>-60</v>
      </c>
      <c r="I32" s="7">
        <f>(150-C32)*(90/60)</f>
        <v>30</v>
      </c>
      <c r="J32" s="7">
        <f>((D32-30)*(90/60))-90</f>
        <v>-45</v>
      </c>
      <c r="K32" s="7">
        <f>90-E32</f>
        <v>10</v>
      </c>
      <c r="L32" s="7">
        <v>90</v>
      </c>
      <c r="M32" s="7">
        <v>45</v>
      </c>
      <c r="N32">
        <f>COS(RADIANS(H32))*((16.5*COS(RADIANS(I32+J32+K32)))+(6.5*COS(RADIANS(I32+J32)))+(10.5*COS(RADIANS(I32)))+0.1)</f>
        <v>15.95449856456468</v>
      </c>
      <c r="O32">
        <f>SIN(RADIANS(H32))*((16.5*COS(RADIANS(I32+J32+K32)))+(6.5*COS(RADIANS(I32+J32)))+(10.5*COS(RADIANS(I32)))+0.1)</f>
        <v>-27.63400212311074</v>
      </c>
      <c r="P32">
        <f>(16.5*SIN(RADIANS(I32+J32+K32)))+(6.5*SIN(RADIANS(I32+J32)))+(10.5*SIN(RADIANS(I32)))+11.5</f>
        <v>13.629606451497255</v>
      </c>
      <c r="Q32" s="9">
        <v>20</v>
      </c>
      <c r="R32" s="9">
        <v>-23.5</v>
      </c>
      <c r="S32">
        <v>5</v>
      </c>
      <c r="T32">
        <f>N32-Q32</f>
        <v>-4.0455014354353196</v>
      </c>
      <c r="U32">
        <f>O32-R32</f>
        <v>-4.13400212311074</v>
      </c>
      <c r="V32">
        <f t="shared" ref="V32:V41" si="19">P32-S32</f>
        <v>8.6296064514972546</v>
      </c>
    </row>
    <row r="33" spans="1:22" x14ac:dyDescent="0.25">
      <c r="A33" t="s">
        <v>7</v>
      </c>
      <c r="B33">
        <v>10</v>
      </c>
      <c r="C33">
        <v>130</v>
      </c>
      <c r="D33">
        <v>90</v>
      </c>
      <c r="E33">
        <v>160</v>
      </c>
      <c r="F33">
        <v>90</v>
      </c>
      <c r="G33">
        <v>45</v>
      </c>
      <c r="H33" s="7">
        <f t="shared" ref="H33:H41" si="20">-90+B33</f>
        <v>-80</v>
      </c>
      <c r="I33" s="7">
        <f t="shared" ref="I33:I41" si="21">(150-C33)*(90/60)</f>
        <v>30</v>
      </c>
      <c r="J33" s="7">
        <f t="shared" ref="J33:J41" si="22">((D33-30)*(90/60))-90</f>
        <v>0</v>
      </c>
      <c r="K33" s="7">
        <f t="shared" ref="K33:K41" si="23">90-E33</f>
        <v>-70</v>
      </c>
      <c r="L33" s="7">
        <v>90</v>
      </c>
      <c r="M33" s="7">
        <v>45</v>
      </c>
      <c r="N33">
        <f t="shared" ref="N33:N41" si="24">COS(RADIANS(H33))*((16.5*COS(RADIANS(I33+J33+K33)))+(6.5*COS(RADIANS(I33+J33)))+(10.5*COS(RADIANS(I33)))+0.1)</f>
        <v>4.7687549375656637</v>
      </c>
      <c r="O33">
        <f t="shared" ref="O33:O41" si="25">SIN(RADIANS(H33))*((16.5*COS(RADIANS(I33+J33+K33)))+(6.5*COS(RADIANS(I33+J33)))+(10.5*COS(RADIANS(I33)))+0.1)</f>
        <v>-27.044953179628322</v>
      </c>
      <c r="P33">
        <f t="shared" ref="P33:P41" si="26">(16.5*SIN(RADIANS(I33+J33+K33)))+(6.5*SIN(RADIANS(I33+J33)))+(10.5*SIN(RADIANS(I33)))+11.5</f>
        <v>9.3940044401721003</v>
      </c>
      <c r="Q33" s="9">
        <v>10</v>
      </c>
      <c r="R33" s="9">
        <v>-23.5</v>
      </c>
      <c r="S33">
        <v>5</v>
      </c>
      <c r="T33">
        <f t="shared" ref="T33:U41" si="27">N33-Q33</f>
        <v>-5.2312450624343363</v>
      </c>
      <c r="U33">
        <f>O33-R33</f>
        <v>-3.5449531796283225</v>
      </c>
      <c r="V33">
        <f t="shared" si="19"/>
        <v>4.3940044401721003</v>
      </c>
    </row>
    <row r="34" spans="1:22" x14ac:dyDescent="0.25">
      <c r="A34" t="s">
        <v>8</v>
      </c>
      <c r="B34">
        <v>70</v>
      </c>
      <c r="C34">
        <v>110</v>
      </c>
      <c r="D34">
        <v>35</v>
      </c>
      <c r="E34">
        <v>120</v>
      </c>
      <c r="F34">
        <v>90</v>
      </c>
      <c r="G34">
        <v>45</v>
      </c>
      <c r="H34" s="7">
        <f t="shared" si="20"/>
        <v>-20</v>
      </c>
      <c r="I34" s="7">
        <f t="shared" si="21"/>
        <v>60</v>
      </c>
      <c r="J34" s="7">
        <f t="shared" si="22"/>
        <v>-82.5</v>
      </c>
      <c r="K34" s="7">
        <f t="shared" si="23"/>
        <v>-30</v>
      </c>
      <c r="L34" s="7">
        <v>90</v>
      </c>
      <c r="M34" s="7">
        <v>45</v>
      </c>
      <c r="N34">
        <f t="shared" si="24"/>
        <v>20.109215859845115</v>
      </c>
      <c r="O34">
        <f t="shared" si="25"/>
        <v>-7.3191560074174573</v>
      </c>
      <c r="P34">
        <f t="shared" si="26"/>
        <v>5.0154943145581417</v>
      </c>
      <c r="Q34" s="9">
        <v>20</v>
      </c>
      <c r="R34" s="9">
        <v>-11.5</v>
      </c>
      <c r="S34">
        <v>5</v>
      </c>
      <c r="T34">
        <f t="shared" si="27"/>
        <v>0.10921585984511495</v>
      </c>
      <c r="U34">
        <f>O34-R34</f>
        <v>4.1808439925825427</v>
      </c>
      <c r="V34">
        <f t="shared" si="19"/>
        <v>1.5494314558141653E-2</v>
      </c>
    </row>
    <row r="35" spans="1:22" x14ac:dyDescent="0.25">
      <c r="A35" t="s">
        <v>9</v>
      </c>
      <c r="B35">
        <v>55</v>
      </c>
      <c r="C35">
        <v>100</v>
      </c>
      <c r="D35">
        <v>30</v>
      </c>
      <c r="E35">
        <v>110</v>
      </c>
      <c r="F35">
        <v>90</v>
      </c>
      <c r="G35">
        <v>45</v>
      </c>
      <c r="H35" s="7">
        <f t="shared" si="20"/>
        <v>-35</v>
      </c>
      <c r="I35" s="7">
        <f t="shared" si="21"/>
        <v>75</v>
      </c>
      <c r="J35" s="7">
        <f t="shared" si="22"/>
        <v>-90</v>
      </c>
      <c r="K35" s="7">
        <f t="shared" si="23"/>
        <v>-20</v>
      </c>
      <c r="L35" s="7">
        <v>90</v>
      </c>
      <c r="M35" s="7">
        <v>45</v>
      </c>
      <c r="N35">
        <f t="shared" si="24"/>
        <v>18.522769709815996</v>
      </c>
      <c r="O35">
        <f t="shared" si="25"/>
        <v>-12.969782979335639</v>
      </c>
      <c r="P35">
        <f t="shared" si="26"/>
        <v>10.495886183076573</v>
      </c>
      <c r="Q35" s="9">
        <v>10</v>
      </c>
      <c r="R35" s="9">
        <v>-11.5</v>
      </c>
      <c r="S35">
        <v>5</v>
      </c>
      <c r="T35">
        <f t="shared" si="27"/>
        <v>8.5227697098159965</v>
      </c>
      <c r="U35">
        <f>O35-R35</f>
        <v>-1.4697829793356387</v>
      </c>
      <c r="V35">
        <f t="shared" si="19"/>
        <v>5.4958861830765731</v>
      </c>
    </row>
    <row r="36" spans="1:22" x14ac:dyDescent="0.25">
      <c r="A36" t="s">
        <v>10</v>
      </c>
      <c r="B36">
        <v>100</v>
      </c>
      <c r="C36">
        <v>110</v>
      </c>
      <c r="D36">
        <v>50</v>
      </c>
      <c r="E36">
        <v>120</v>
      </c>
      <c r="F36">
        <v>90</v>
      </c>
      <c r="G36">
        <v>45</v>
      </c>
      <c r="H36" s="7">
        <f t="shared" si="20"/>
        <v>10</v>
      </c>
      <c r="I36" s="7">
        <f t="shared" si="21"/>
        <v>60</v>
      </c>
      <c r="J36" s="7">
        <f t="shared" si="22"/>
        <v>-60</v>
      </c>
      <c r="K36" s="7">
        <f t="shared" si="23"/>
        <v>-30</v>
      </c>
      <c r="L36" s="7">
        <v>90</v>
      </c>
      <c r="M36" s="7">
        <v>45</v>
      </c>
      <c r="N36">
        <f t="shared" si="24"/>
        <v>25.742302650409979</v>
      </c>
      <c r="O36">
        <f t="shared" si="25"/>
        <v>4.5390625028303067</v>
      </c>
      <c r="P36">
        <f t="shared" si="26"/>
        <v>12.343266739736608</v>
      </c>
      <c r="Q36" s="9">
        <v>20</v>
      </c>
      <c r="R36" s="9">
        <v>0</v>
      </c>
      <c r="S36">
        <v>5</v>
      </c>
      <c r="T36">
        <f t="shared" si="27"/>
        <v>5.7423026504099788</v>
      </c>
      <c r="U36">
        <f t="shared" si="27"/>
        <v>4.5390625028303067</v>
      </c>
      <c r="V36">
        <f t="shared" si="19"/>
        <v>7.3432667397366078</v>
      </c>
    </row>
    <row r="37" spans="1:22" x14ac:dyDescent="0.25">
      <c r="A37" t="s">
        <v>11</v>
      </c>
      <c r="B37">
        <v>90</v>
      </c>
      <c r="C37">
        <v>100</v>
      </c>
      <c r="D37">
        <v>30</v>
      </c>
      <c r="E37">
        <v>145</v>
      </c>
      <c r="F37">
        <v>90</v>
      </c>
      <c r="G37">
        <v>45</v>
      </c>
      <c r="H37" s="7">
        <f t="shared" si="20"/>
        <v>0</v>
      </c>
      <c r="I37" s="7">
        <f t="shared" si="21"/>
        <v>75</v>
      </c>
      <c r="J37" s="7">
        <f t="shared" si="22"/>
        <v>-90</v>
      </c>
      <c r="K37" s="7">
        <f t="shared" si="23"/>
        <v>-55</v>
      </c>
      <c r="L37" s="7">
        <v>90</v>
      </c>
      <c r="M37" s="7">
        <v>45</v>
      </c>
      <c r="N37">
        <f t="shared" si="24"/>
        <v>14.739450209328947</v>
      </c>
      <c r="O37">
        <f t="shared" si="25"/>
        <v>0</v>
      </c>
      <c r="P37">
        <f t="shared" si="26"/>
        <v>4.454969139901344</v>
      </c>
      <c r="Q37" s="9">
        <v>10</v>
      </c>
      <c r="R37" s="9">
        <v>0</v>
      </c>
      <c r="S37">
        <v>5</v>
      </c>
      <c r="T37">
        <f t="shared" si="27"/>
        <v>4.7394502093289468</v>
      </c>
      <c r="U37">
        <f t="shared" si="27"/>
        <v>0</v>
      </c>
      <c r="V37">
        <f t="shared" si="19"/>
        <v>-0.54503086009865598</v>
      </c>
    </row>
    <row r="38" spans="1:22" x14ac:dyDescent="0.25">
      <c r="A38" t="s">
        <v>12</v>
      </c>
      <c r="B38">
        <v>120</v>
      </c>
      <c r="C38">
        <v>115</v>
      </c>
      <c r="D38">
        <v>50</v>
      </c>
      <c r="E38">
        <v>110</v>
      </c>
      <c r="F38">
        <v>90</v>
      </c>
      <c r="G38">
        <v>45</v>
      </c>
      <c r="H38" s="7">
        <f t="shared" si="20"/>
        <v>30</v>
      </c>
      <c r="I38" s="7">
        <f t="shared" si="21"/>
        <v>52.5</v>
      </c>
      <c r="J38" s="7">
        <f t="shared" si="22"/>
        <v>-60</v>
      </c>
      <c r="K38" s="7">
        <f t="shared" si="23"/>
        <v>-20</v>
      </c>
      <c r="L38" s="7">
        <v>90</v>
      </c>
      <c r="M38" s="7">
        <v>45</v>
      </c>
      <c r="N38">
        <f t="shared" si="24"/>
        <v>23.878109028737793</v>
      </c>
      <c r="O38">
        <f t="shared" si="25"/>
        <v>13.786032675480996</v>
      </c>
      <c r="P38">
        <f t="shared" si="26"/>
        <v>11.362937705249575</v>
      </c>
      <c r="Q38" s="9">
        <v>20</v>
      </c>
      <c r="R38" s="9">
        <v>11.5</v>
      </c>
      <c r="S38">
        <v>5</v>
      </c>
      <c r="T38">
        <f t="shared" si="27"/>
        <v>3.8781090287377928</v>
      </c>
      <c r="U38">
        <f t="shared" si="27"/>
        <v>2.2860326754809961</v>
      </c>
      <c r="V38">
        <f t="shared" si="19"/>
        <v>6.3629377052495748</v>
      </c>
    </row>
    <row r="39" spans="1:22" x14ac:dyDescent="0.25">
      <c r="A39" t="s">
        <v>13</v>
      </c>
      <c r="B39">
        <v>160</v>
      </c>
      <c r="C39">
        <v>100</v>
      </c>
      <c r="D39">
        <v>30</v>
      </c>
      <c r="E39">
        <v>120</v>
      </c>
      <c r="F39">
        <v>90</v>
      </c>
      <c r="G39">
        <v>45</v>
      </c>
      <c r="H39" s="7">
        <f t="shared" si="20"/>
        <v>70</v>
      </c>
      <c r="I39" s="7">
        <f t="shared" si="21"/>
        <v>75</v>
      </c>
      <c r="J39" s="7">
        <f t="shared" si="22"/>
        <v>-90</v>
      </c>
      <c r="K39" s="7">
        <f t="shared" si="23"/>
        <v>-30</v>
      </c>
      <c r="L39" s="7">
        <v>90</v>
      </c>
      <c r="M39" s="7">
        <v>45</v>
      </c>
      <c r="N39">
        <f t="shared" si="24"/>
        <v>7.1014941125594078</v>
      </c>
      <c r="O39">
        <f t="shared" si="25"/>
        <v>19.511194718646909</v>
      </c>
      <c r="P39">
        <f t="shared" si="26"/>
        <v>8.2926354932908009</v>
      </c>
      <c r="Q39" s="9">
        <v>10</v>
      </c>
      <c r="R39" s="9">
        <v>11.5</v>
      </c>
      <c r="S39">
        <v>5</v>
      </c>
      <c r="T39">
        <f t="shared" si="27"/>
        <v>-2.8985058874405922</v>
      </c>
      <c r="U39">
        <f t="shared" si="27"/>
        <v>8.0111947186469088</v>
      </c>
      <c r="V39">
        <f t="shared" si="19"/>
        <v>3.2926354932908009</v>
      </c>
    </row>
    <row r="40" spans="1:22" x14ac:dyDescent="0.25">
      <c r="A40" t="s">
        <v>15</v>
      </c>
      <c r="B40">
        <v>140</v>
      </c>
      <c r="C40">
        <v>130</v>
      </c>
      <c r="D40">
        <v>70</v>
      </c>
      <c r="E40">
        <v>90</v>
      </c>
      <c r="F40">
        <v>90</v>
      </c>
      <c r="G40">
        <v>45</v>
      </c>
      <c r="H40" s="7">
        <f t="shared" si="20"/>
        <v>50</v>
      </c>
      <c r="I40" s="7">
        <f t="shared" si="21"/>
        <v>30</v>
      </c>
      <c r="J40" s="7">
        <f t="shared" si="22"/>
        <v>-30</v>
      </c>
      <c r="K40" s="7">
        <f t="shared" si="23"/>
        <v>0</v>
      </c>
      <c r="L40" s="7">
        <v>90</v>
      </c>
      <c r="M40" s="7">
        <v>45</v>
      </c>
      <c r="N40">
        <f t="shared" si="24"/>
        <v>20.693432975636465</v>
      </c>
      <c r="O40">
        <f t="shared" si="25"/>
        <v>24.661473091822245</v>
      </c>
      <c r="P40">
        <f t="shared" si="26"/>
        <v>16.75</v>
      </c>
      <c r="Q40" s="9">
        <v>20</v>
      </c>
      <c r="R40" s="9">
        <v>23</v>
      </c>
      <c r="S40">
        <v>5</v>
      </c>
      <c r="T40">
        <f t="shared" si="27"/>
        <v>0.69343297563646544</v>
      </c>
      <c r="U40">
        <f t="shared" si="27"/>
        <v>1.6614730918222449</v>
      </c>
      <c r="V40">
        <f t="shared" si="19"/>
        <v>11.75</v>
      </c>
    </row>
    <row r="41" spans="1:22" x14ac:dyDescent="0.25">
      <c r="A41" t="s">
        <v>14</v>
      </c>
      <c r="B41">
        <v>170</v>
      </c>
      <c r="C41">
        <v>110</v>
      </c>
      <c r="D41">
        <v>40</v>
      </c>
      <c r="E41">
        <v>90</v>
      </c>
      <c r="F41">
        <v>90</v>
      </c>
      <c r="G41">
        <v>45</v>
      </c>
      <c r="H41" s="7">
        <f t="shared" si="20"/>
        <v>80</v>
      </c>
      <c r="I41" s="7">
        <f t="shared" si="21"/>
        <v>60</v>
      </c>
      <c r="J41" s="7">
        <f t="shared" si="22"/>
        <v>-75</v>
      </c>
      <c r="K41" s="7">
        <f t="shared" si="23"/>
        <v>0</v>
      </c>
      <c r="L41" s="7">
        <v>90</v>
      </c>
      <c r="M41" s="7">
        <v>45</v>
      </c>
      <c r="N41">
        <f t="shared" si="24"/>
        <v>4.7868367189380541</v>
      </c>
      <c r="O41">
        <f t="shared" si="25"/>
        <v>27.147500057591863</v>
      </c>
      <c r="P41">
        <f t="shared" si="26"/>
        <v>14.64042870237863</v>
      </c>
      <c r="Q41" s="9">
        <v>10</v>
      </c>
      <c r="R41" s="9">
        <v>23</v>
      </c>
      <c r="S41">
        <v>5</v>
      </c>
      <c r="T41">
        <f t="shared" si="27"/>
        <v>-5.2131632810619459</v>
      </c>
      <c r="U41">
        <f t="shared" si="27"/>
        <v>4.1475000575918628</v>
      </c>
      <c r="V41">
        <f t="shared" si="19"/>
        <v>9.6404287023786299</v>
      </c>
    </row>
    <row r="45" spans="1:22" x14ac:dyDescent="0.25">
      <c r="B45" s="17" t="s">
        <v>38</v>
      </c>
      <c r="C45" s="17"/>
      <c r="D45" s="17"/>
      <c r="E45" s="17"/>
      <c r="F45" s="17"/>
      <c r="G45" s="17"/>
      <c r="H45" s="17" t="s">
        <v>39</v>
      </c>
      <c r="I45" s="17"/>
      <c r="J45" s="17"/>
      <c r="K45" s="17"/>
      <c r="L45" s="17"/>
      <c r="M45" s="17"/>
      <c r="N45" s="17" t="s">
        <v>19</v>
      </c>
      <c r="O45" s="17"/>
      <c r="P45" s="17"/>
      <c r="Q45" s="17" t="s">
        <v>42</v>
      </c>
      <c r="R45" s="17"/>
      <c r="S45" s="17"/>
      <c r="T45" s="17" t="s">
        <v>41</v>
      </c>
      <c r="U45" s="17"/>
      <c r="V45" s="17"/>
    </row>
    <row r="46" spans="1:22" x14ac:dyDescent="0.25">
      <c r="B46" t="s">
        <v>0</v>
      </c>
      <c r="C46" t="s">
        <v>1</v>
      </c>
      <c r="D46" t="s">
        <v>2</v>
      </c>
      <c r="E46" t="s">
        <v>3</v>
      </c>
      <c r="F46" t="s">
        <v>4</v>
      </c>
      <c r="G46" t="s">
        <v>5</v>
      </c>
      <c r="H46" t="s">
        <v>0</v>
      </c>
      <c r="I46" t="s">
        <v>1</v>
      </c>
      <c r="J46" t="s">
        <v>2</v>
      </c>
      <c r="K46" t="s">
        <v>3</v>
      </c>
      <c r="L46" t="s">
        <v>4</v>
      </c>
      <c r="M46" t="s">
        <v>5</v>
      </c>
      <c r="N46" t="s">
        <v>16</v>
      </c>
      <c r="O46" t="s">
        <v>17</v>
      </c>
      <c r="P46" t="s">
        <v>18</v>
      </c>
      <c r="Q46" s="7" t="s">
        <v>16</v>
      </c>
      <c r="R46" s="7" t="s">
        <v>17</v>
      </c>
      <c r="S46" s="7" t="s">
        <v>18</v>
      </c>
      <c r="T46" s="7" t="s">
        <v>16</v>
      </c>
      <c r="U46" s="7" t="s">
        <v>17</v>
      </c>
      <c r="V46" s="7" t="s">
        <v>18</v>
      </c>
    </row>
    <row r="47" spans="1:22" x14ac:dyDescent="0.25">
      <c r="A47" t="s">
        <v>6</v>
      </c>
      <c r="B47">
        <v>30</v>
      </c>
      <c r="C47">
        <v>130</v>
      </c>
      <c r="D47">
        <v>60</v>
      </c>
      <c r="E47">
        <v>80</v>
      </c>
      <c r="F47">
        <v>90</v>
      </c>
      <c r="G47">
        <v>45</v>
      </c>
      <c r="H47" s="7">
        <f>-90+B47</f>
        <v>-60</v>
      </c>
      <c r="I47" s="7">
        <f>(150-C47)*(90/60)</f>
        <v>30</v>
      </c>
      <c r="J47" s="7">
        <f>((D47-30)*(90/60))-90</f>
        <v>-45</v>
      </c>
      <c r="K47" s="7">
        <f>90-E47</f>
        <v>10</v>
      </c>
      <c r="L47" s="7">
        <v>90</v>
      </c>
      <c r="M47" s="7">
        <v>45</v>
      </c>
      <c r="N47">
        <f>COS(RADIANS(H47))*((16.5*COS(RADIANS(I47+J47+K47)))+(6.5*COS(RADIANS(I47+J47)))+(10.5*COS(RADIANS(I47)))+0.1)</f>
        <v>15.95449856456468</v>
      </c>
      <c r="O47">
        <f>SIN(RADIANS(H47))*((16.5*COS(RADIANS(I47+J47+K47)))+(6.5*COS(RADIANS(I47+J47)))+(10.5*COS(RADIANS(I47)))+0.1)</f>
        <v>-27.63400212311074</v>
      </c>
      <c r="P47">
        <f>(16.5*SIN(RADIANS(I47+J47+K47)))+(6.5*SIN(RADIANS(I47+J47)))+(10.5*SIN(RADIANS(I47)))+11.5</f>
        <v>13.629606451497255</v>
      </c>
      <c r="Q47" s="9">
        <v>20</v>
      </c>
      <c r="R47" s="9">
        <v>-23.5</v>
      </c>
      <c r="S47">
        <v>5</v>
      </c>
      <c r="T47">
        <f>N47-Q47</f>
        <v>-4.0455014354353196</v>
      </c>
      <c r="U47">
        <f>O47-R47</f>
        <v>-4.13400212311074</v>
      </c>
      <c r="V47">
        <f t="shared" ref="V47:V56" si="28">P47-S47</f>
        <v>8.6296064514972546</v>
      </c>
    </row>
    <row r="48" spans="1:22" x14ac:dyDescent="0.25">
      <c r="A48" t="s">
        <v>7</v>
      </c>
      <c r="B48">
        <v>10</v>
      </c>
      <c r="C48">
        <v>130</v>
      </c>
      <c r="D48">
        <v>90</v>
      </c>
      <c r="E48">
        <v>160</v>
      </c>
      <c r="F48">
        <v>90</v>
      </c>
      <c r="G48">
        <v>45</v>
      </c>
      <c r="H48" s="7">
        <f t="shared" ref="H48:H56" si="29">-90+B48</f>
        <v>-80</v>
      </c>
      <c r="I48" s="7">
        <f t="shared" ref="I48:I56" si="30">(150-C48)*(90/60)</f>
        <v>30</v>
      </c>
      <c r="J48" s="7">
        <f t="shared" ref="J48:J56" si="31">((D48-30)*(90/60))-90</f>
        <v>0</v>
      </c>
      <c r="K48" s="7">
        <f t="shared" ref="K48:K56" si="32">90-E48</f>
        <v>-70</v>
      </c>
      <c r="L48" s="7">
        <v>90</v>
      </c>
      <c r="M48" s="7">
        <v>45</v>
      </c>
      <c r="N48">
        <f t="shared" ref="N48:N56" si="33">COS(RADIANS(H48))*((16.5*COS(RADIANS(I48+J48+K48)))+(6.5*COS(RADIANS(I48+J48)))+(10.5*COS(RADIANS(I48)))+0.1)</f>
        <v>4.7687549375656637</v>
      </c>
      <c r="O48">
        <f t="shared" ref="O48:O56" si="34">SIN(RADIANS(H48))*((16.5*COS(RADIANS(I48+J48+K48)))+(6.5*COS(RADIANS(I48+J48)))+(10.5*COS(RADIANS(I48)))+0.1)</f>
        <v>-27.044953179628322</v>
      </c>
      <c r="P48">
        <f t="shared" ref="P48:P56" si="35">(16.5*SIN(RADIANS(I48+J48+K48)))+(6.5*SIN(RADIANS(I48+J48)))+(10.5*SIN(RADIANS(I48)))+11.5</f>
        <v>9.3940044401721003</v>
      </c>
      <c r="Q48" s="9">
        <v>10</v>
      </c>
      <c r="R48" s="9">
        <v>-23.5</v>
      </c>
      <c r="S48">
        <v>5</v>
      </c>
      <c r="T48">
        <f t="shared" ref="T48:U56" si="36">N48-Q48</f>
        <v>-5.2312450624343363</v>
      </c>
      <c r="U48">
        <f>O48-R48</f>
        <v>-3.5449531796283225</v>
      </c>
      <c r="V48">
        <f t="shared" si="28"/>
        <v>4.3940044401721003</v>
      </c>
    </row>
    <row r="49" spans="1:22" x14ac:dyDescent="0.25">
      <c r="A49" t="s">
        <v>8</v>
      </c>
      <c r="B49">
        <v>70</v>
      </c>
      <c r="C49">
        <v>110</v>
      </c>
      <c r="D49">
        <v>35</v>
      </c>
      <c r="E49">
        <v>120</v>
      </c>
      <c r="F49">
        <v>90</v>
      </c>
      <c r="G49">
        <v>45</v>
      </c>
      <c r="H49" s="7">
        <f t="shared" si="29"/>
        <v>-20</v>
      </c>
      <c r="I49" s="7">
        <f t="shared" si="30"/>
        <v>60</v>
      </c>
      <c r="J49" s="7">
        <f t="shared" si="31"/>
        <v>-82.5</v>
      </c>
      <c r="K49" s="7">
        <f t="shared" si="32"/>
        <v>-30</v>
      </c>
      <c r="L49" s="7">
        <v>90</v>
      </c>
      <c r="M49" s="7">
        <v>45</v>
      </c>
      <c r="N49">
        <f t="shared" si="33"/>
        <v>20.109215859845115</v>
      </c>
      <c r="O49">
        <f t="shared" si="34"/>
        <v>-7.3191560074174573</v>
      </c>
      <c r="P49">
        <f t="shared" si="35"/>
        <v>5.0154943145581417</v>
      </c>
      <c r="Q49" s="9">
        <v>20</v>
      </c>
      <c r="R49" s="9">
        <v>-11.5</v>
      </c>
      <c r="S49">
        <v>5</v>
      </c>
      <c r="T49">
        <f t="shared" si="36"/>
        <v>0.10921585984511495</v>
      </c>
      <c r="U49">
        <f>O49-R49</f>
        <v>4.1808439925825427</v>
      </c>
      <c r="V49">
        <f t="shared" si="28"/>
        <v>1.5494314558141653E-2</v>
      </c>
    </row>
    <row r="50" spans="1:22" x14ac:dyDescent="0.25">
      <c r="A50" t="s">
        <v>9</v>
      </c>
      <c r="B50">
        <v>55</v>
      </c>
      <c r="C50">
        <v>100</v>
      </c>
      <c r="D50">
        <v>30</v>
      </c>
      <c r="E50">
        <v>110</v>
      </c>
      <c r="F50">
        <v>90</v>
      </c>
      <c r="G50">
        <v>45</v>
      </c>
      <c r="H50" s="7">
        <f t="shared" si="29"/>
        <v>-35</v>
      </c>
      <c r="I50" s="7">
        <f t="shared" si="30"/>
        <v>75</v>
      </c>
      <c r="J50" s="7">
        <f t="shared" si="31"/>
        <v>-90</v>
      </c>
      <c r="K50" s="7">
        <f t="shared" si="32"/>
        <v>-20</v>
      </c>
      <c r="L50" s="7">
        <v>90</v>
      </c>
      <c r="M50" s="7">
        <v>45</v>
      </c>
      <c r="N50">
        <f t="shared" si="33"/>
        <v>18.522769709815996</v>
      </c>
      <c r="O50">
        <f t="shared" si="34"/>
        <v>-12.969782979335639</v>
      </c>
      <c r="P50">
        <f t="shared" si="35"/>
        <v>10.495886183076573</v>
      </c>
      <c r="Q50" s="9">
        <v>10</v>
      </c>
      <c r="R50" s="9">
        <v>-11.5</v>
      </c>
      <c r="S50">
        <v>5</v>
      </c>
      <c r="T50">
        <f t="shared" si="36"/>
        <v>8.5227697098159965</v>
      </c>
      <c r="U50">
        <f>O50-R50</f>
        <v>-1.4697829793356387</v>
      </c>
      <c r="V50">
        <f t="shared" si="28"/>
        <v>5.4958861830765731</v>
      </c>
    </row>
    <row r="51" spans="1:22" x14ac:dyDescent="0.25">
      <c r="A51" t="s">
        <v>10</v>
      </c>
      <c r="B51">
        <v>100</v>
      </c>
      <c r="C51">
        <v>110</v>
      </c>
      <c r="D51">
        <v>50</v>
      </c>
      <c r="E51">
        <v>120</v>
      </c>
      <c r="F51">
        <v>90</v>
      </c>
      <c r="G51">
        <v>45</v>
      </c>
      <c r="H51" s="7">
        <f t="shared" si="29"/>
        <v>10</v>
      </c>
      <c r="I51" s="7">
        <f t="shared" si="30"/>
        <v>60</v>
      </c>
      <c r="J51" s="7">
        <f t="shared" si="31"/>
        <v>-60</v>
      </c>
      <c r="K51" s="7">
        <f t="shared" si="32"/>
        <v>-30</v>
      </c>
      <c r="L51" s="7">
        <v>90</v>
      </c>
      <c r="M51" s="7">
        <v>45</v>
      </c>
      <c r="N51">
        <f t="shared" si="33"/>
        <v>25.742302650409979</v>
      </c>
      <c r="O51">
        <f t="shared" si="34"/>
        <v>4.5390625028303067</v>
      </c>
      <c r="P51">
        <f t="shared" si="35"/>
        <v>12.343266739736608</v>
      </c>
      <c r="Q51" s="9">
        <v>20</v>
      </c>
      <c r="R51" s="9">
        <v>0</v>
      </c>
      <c r="S51">
        <v>5</v>
      </c>
      <c r="T51">
        <f t="shared" si="36"/>
        <v>5.7423026504099788</v>
      </c>
      <c r="U51">
        <f t="shared" si="36"/>
        <v>4.5390625028303067</v>
      </c>
      <c r="V51">
        <f t="shared" si="28"/>
        <v>7.3432667397366078</v>
      </c>
    </row>
    <row r="52" spans="1:22" x14ac:dyDescent="0.25">
      <c r="A52" t="s">
        <v>11</v>
      </c>
      <c r="B52">
        <v>90</v>
      </c>
      <c r="C52">
        <v>100</v>
      </c>
      <c r="D52">
        <v>30</v>
      </c>
      <c r="E52">
        <v>145</v>
      </c>
      <c r="F52">
        <v>90</v>
      </c>
      <c r="G52">
        <v>45</v>
      </c>
      <c r="H52" s="7">
        <f t="shared" si="29"/>
        <v>0</v>
      </c>
      <c r="I52" s="7">
        <f t="shared" si="30"/>
        <v>75</v>
      </c>
      <c r="J52" s="7">
        <f t="shared" si="31"/>
        <v>-90</v>
      </c>
      <c r="K52" s="7">
        <f t="shared" si="32"/>
        <v>-55</v>
      </c>
      <c r="L52" s="7">
        <v>90</v>
      </c>
      <c r="M52" s="7">
        <v>45</v>
      </c>
      <c r="N52">
        <f t="shared" si="33"/>
        <v>14.739450209328947</v>
      </c>
      <c r="O52">
        <f t="shared" si="34"/>
        <v>0</v>
      </c>
      <c r="P52">
        <f t="shared" si="35"/>
        <v>4.454969139901344</v>
      </c>
      <c r="Q52" s="9">
        <v>10</v>
      </c>
      <c r="R52" s="9">
        <v>0</v>
      </c>
      <c r="S52">
        <v>5</v>
      </c>
      <c r="T52">
        <f t="shared" si="36"/>
        <v>4.7394502093289468</v>
      </c>
      <c r="U52">
        <f t="shared" si="36"/>
        <v>0</v>
      </c>
      <c r="V52">
        <f t="shared" si="28"/>
        <v>-0.54503086009865598</v>
      </c>
    </row>
    <row r="53" spans="1:22" x14ac:dyDescent="0.25">
      <c r="A53" t="s">
        <v>12</v>
      </c>
      <c r="B53">
        <v>120</v>
      </c>
      <c r="C53">
        <v>115</v>
      </c>
      <c r="D53">
        <v>50</v>
      </c>
      <c r="E53">
        <v>110</v>
      </c>
      <c r="F53">
        <v>90</v>
      </c>
      <c r="G53">
        <v>45</v>
      </c>
      <c r="H53" s="7">
        <f t="shared" si="29"/>
        <v>30</v>
      </c>
      <c r="I53" s="7">
        <f t="shared" si="30"/>
        <v>52.5</v>
      </c>
      <c r="J53" s="7">
        <f t="shared" si="31"/>
        <v>-60</v>
      </c>
      <c r="K53" s="7">
        <f t="shared" si="32"/>
        <v>-20</v>
      </c>
      <c r="L53" s="7">
        <v>90</v>
      </c>
      <c r="M53" s="7">
        <v>45</v>
      </c>
      <c r="N53">
        <f t="shared" si="33"/>
        <v>23.878109028737793</v>
      </c>
      <c r="O53">
        <f t="shared" si="34"/>
        <v>13.786032675480996</v>
      </c>
      <c r="P53">
        <f t="shared" si="35"/>
        <v>11.362937705249575</v>
      </c>
      <c r="Q53" s="9">
        <v>20</v>
      </c>
      <c r="R53" s="9">
        <v>11.5</v>
      </c>
      <c r="S53">
        <v>5</v>
      </c>
      <c r="T53">
        <f t="shared" si="36"/>
        <v>3.8781090287377928</v>
      </c>
      <c r="U53">
        <f t="shared" si="36"/>
        <v>2.2860326754809961</v>
      </c>
      <c r="V53">
        <f t="shared" si="28"/>
        <v>6.3629377052495748</v>
      </c>
    </row>
    <row r="54" spans="1:22" x14ac:dyDescent="0.25">
      <c r="A54" t="s">
        <v>13</v>
      </c>
      <c r="B54">
        <v>160</v>
      </c>
      <c r="C54">
        <v>100</v>
      </c>
      <c r="D54">
        <v>30</v>
      </c>
      <c r="E54">
        <v>120</v>
      </c>
      <c r="F54">
        <v>90</v>
      </c>
      <c r="G54">
        <v>45</v>
      </c>
      <c r="H54" s="7">
        <f t="shared" si="29"/>
        <v>70</v>
      </c>
      <c r="I54" s="7">
        <f t="shared" si="30"/>
        <v>75</v>
      </c>
      <c r="J54" s="7">
        <f t="shared" si="31"/>
        <v>-90</v>
      </c>
      <c r="K54" s="7">
        <f t="shared" si="32"/>
        <v>-30</v>
      </c>
      <c r="L54" s="7">
        <v>90</v>
      </c>
      <c r="M54" s="7">
        <v>45</v>
      </c>
      <c r="N54">
        <f t="shared" si="33"/>
        <v>7.1014941125594078</v>
      </c>
      <c r="O54">
        <f t="shared" si="34"/>
        <v>19.511194718646909</v>
      </c>
      <c r="P54">
        <f t="shared" si="35"/>
        <v>8.2926354932908009</v>
      </c>
      <c r="Q54" s="9">
        <v>10</v>
      </c>
      <c r="R54" s="9">
        <v>11.5</v>
      </c>
      <c r="S54">
        <v>5</v>
      </c>
      <c r="T54">
        <f t="shared" si="36"/>
        <v>-2.8985058874405922</v>
      </c>
      <c r="U54">
        <f t="shared" si="36"/>
        <v>8.0111947186469088</v>
      </c>
      <c r="V54">
        <f t="shared" si="28"/>
        <v>3.2926354932908009</v>
      </c>
    </row>
    <row r="55" spans="1:22" x14ac:dyDescent="0.25">
      <c r="A55" t="s">
        <v>15</v>
      </c>
      <c r="B55">
        <v>140</v>
      </c>
      <c r="C55">
        <v>130</v>
      </c>
      <c r="D55">
        <v>70</v>
      </c>
      <c r="E55">
        <v>90</v>
      </c>
      <c r="F55">
        <v>90</v>
      </c>
      <c r="G55">
        <v>45</v>
      </c>
      <c r="H55" s="7">
        <f t="shared" si="29"/>
        <v>50</v>
      </c>
      <c r="I55" s="7">
        <f t="shared" si="30"/>
        <v>30</v>
      </c>
      <c r="J55" s="7">
        <f t="shared" si="31"/>
        <v>-30</v>
      </c>
      <c r="K55" s="7">
        <f t="shared" si="32"/>
        <v>0</v>
      </c>
      <c r="L55" s="7">
        <v>90</v>
      </c>
      <c r="M55" s="7">
        <v>45</v>
      </c>
      <c r="N55">
        <f t="shared" si="33"/>
        <v>20.693432975636465</v>
      </c>
      <c r="O55">
        <f t="shared" si="34"/>
        <v>24.661473091822245</v>
      </c>
      <c r="P55">
        <f t="shared" si="35"/>
        <v>16.75</v>
      </c>
      <c r="Q55" s="9">
        <v>20</v>
      </c>
      <c r="R55" s="9">
        <v>23</v>
      </c>
      <c r="S55">
        <v>5</v>
      </c>
      <c r="T55">
        <f t="shared" si="36"/>
        <v>0.69343297563646544</v>
      </c>
      <c r="U55">
        <f t="shared" si="36"/>
        <v>1.6614730918222449</v>
      </c>
      <c r="V55">
        <f t="shared" si="28"/>
        <v>11.75</v>
      </c>
    </row>
    <row r="56" spans="1:22" x14ac:dyDescent="0.25">
      <c r="A56" t="s">
        <v>14</v>
      </c>
      <c r="B56">
        <v>170</v>
      </c>
      <c r="C56">
        <v>110</v>
      </c>
      <c r="D56">
        <v>40</v>
      </c>
      <c r="E56">
        <v>90</v>
      </c>
      <c r="F56">
        <v>90</v>
      </c>
      <c r="G56">
        <v>45</v>
      </c>
      <c r="H56" s="7">
        <f t="shared" si="29"/>
        <v>80</v>
      </c>
      <c r="I56" s="7">
        <f t="shared" si="30"/>
        <v>60</v>
      </c>
      <c r="J56" s="7">
        <f t="shared" si="31"/>
        <v>-75</v>
      </c>
      <c r="K56" s="7">
        <f t="shared" si="32"/>
        <v>0</v>
      </c>
      <c r="L56" s="7">
        <v>90</v>
      </c>
      <c r="M56" s="7">
        <v>45</v>
      </c>
      <c r="N56">
        <f t="shared" si="33"/>
        <v>4.7868367189380541</v>
      </c>
      <c r="O56">
        <f t="shared" si="34"/>
        <v>27.147500057591863</v>
      </c>
      <c r="P56">
        <f t="shared" si="35"/>
        <v>14.64042870237863</v>
      </c>
      <c r="Q56" s="9">
        <v>10</v>
      </c>
      <c r="R56" s="9">
        <v>23</v>
      </c>
      <c r="S56">
        <v>5</v>
      </c>
      <c r="T56">
        <f t="shared" si="36"/>
        <v>-5.2131632810619459</v>
      </c>
      <c r="U56">
        <f t="shared" si="36"/>
        <v>4.1475000575918628</v>
      </c>
      <c r="V56">
        <f t="shared" si="28"/>
        <v>9.6404287023786299</v>
      </c>
    </row>
    <row r="59" spans="1:22" x14ac:dyDescent="0.25">
      <c r="B59" s="17" t="s">
        <v>38</v>
      </c>
      <c r="C59" s="17"/>
      <c r="D59" s="17"/>
      <c r="E59" s="17"/>
      <c r="F59" s="17"/>
      <c r="G59" s="17"/>
      <c r="H59" s="17" t="s">
        <v>39</v>
      </c>
      <c r="I59" s="17"/>
      <c r="J59" s="17"/>
      <c r="K59" s="17"/>
      <c r="L59" s="17"/>
      <c r="M59" s="17"/>
      <c r="N59" s="17" t="s">
        <v>19</v>
      </c>
      <c r="O59" s="17"/>
      <c r="P59" s="17"/>
      <c r="Q59" s="17" t="s">
        <v>42</v>
      </c>
      <c r="R59" s="17"/>
      <c r="S59" s="17"/>
      <c r="T59" s="17" t="s">
        <v>41</v>
      </c>
      <c r="U59" s="17"/>
      <c r="V59" s="17"/>
    </row>
    <row r="60" spans="1:22" x14ac:dyDescent="0.25">
      <c r="B60" t="s">
        <v>0</v>
      </c>
      <c r="C60" t="s">
        <v>1</v>
      </c>
      <c r="D60" t="s">
        <v>2</v>
      </c>
      <c r="E60" t="s">
        <v>3</v>
      </c>
      <c r="F60" t="s">
        <v>4</v>
      </c>
      <c r="G60" t="s">
        <v>5</v>
      </c>
      <c r="H60" t="s">
        <v>0</v>
      </c>
      <c r="I60" t="s">
        <v>1</v>
      </c>
      <c r="J60" t="s">
        <v>2</v>
      </c>
      <c r="K60" t="s">
        <v>3</v>
      </c>
      <c r="L60" t="s">
        <v>4</v>
      </c>
      <c r="M60" t="s">
        <v>5</v>
      </c>
      <c r="N60" t="s">
        <v>16</v>
      </c>
      <c r="O60" t="s">
        <v>17</v>
      </c>
      <c r="P60" t="s">
        <v>18</v>
      </c>
      <c r="Q60" s="7" t="s">
        <v>16</v>
      </c>
      <c r="R60" s="7" t="s">
        <v>17</v>
      </c>
      <c r="S60" s="7" t="s">
        <v>18</v>
      </c>
      <c r="T60" s="7" t="s">
        <v>16</v>
      </c>
      <c r="U60" s="7" t="s">
        <v>17</v>
      </c>
      <c r="V60" s="7" t="s">
        <v>18</v>
      </c>
    </row>
    <row r="61" spans="1:22" x14ac:dyDescent="0.25">
      <c r="A61" t="s">
        <v>6</v>
      </c>
      <c r="B61">
        <v>30</v>
      </c>
      <c r="C61">
        <v>130</v>
      </c>
      <c r="D61">
        <v>60</v>
      </c>
      <c r="E61">
        <v>80</v>
      </c>
      <c r="F61">
        <v>90</v>
      </c>
      <c r="G61">
        <v>45</v>
      </c>
      <c r="H61" s="7">
        <f>-90+B61</f>
        <v>-60</v>
      </c>
      <c r="I61" s="7">
        <f>(150-C61)*(90/60)</f>
        <v>30</v>
      </c>
      <c r="J61" s="7">
        <f>((D61-30)*(90/60))-90</f>
        <v>-45</v>
      </c>
      <c r="K61" s="7">
        <f>90-E61</f>
        <v>10</v>
      </c>
      <c r="L61" s="7">
        <v>90</v>
      </c>
      <c r="M61" s="7">
        <v>45</v>
      </c>
      <c r="N61">
        <f>COS(RADIANS(H61))*((16.5*COS(RADIANS(I61+J61+K61)))+(6.5*COS(RADIANS(I61+J61)))+(10.5*COS(RADIANS(I61)))+0.1)</f>
        <v>15.95449856456468</v>
      </c>
      <c r="O61">
        <f>SIN(RADIANS(H61))*((16.5*COS(RADIANS(I61+J61+K61)))+(6.5*COS(RADIANS(I61+J61)))+(10.5*COS(RADIANS(I61)))+0.1)</f>
        <v>-27.63400212311074</v>
      </c>
      <c r="P61">
        <f>(16.5*SIN(RADIANS(I61+J61+K61)))+(6.5*SIN(RADIANS(I61+J61)))+(10.5*SIN(RADIANS(I61)))+11.5</f>
        <v>13.629606451497255</v>
      </c>
      <c r="Q61" s="9">
        <v>20</v>
      </c>
      <c r="R61" s="9">
        <v>-23.5</v>
      </c>
      <c r="S61">
        <v>5</v>
      </c>
      <c r="T61">
        <f>N61-Q61</f>
        <v>-4.0455014354353196</v>
      </c>
      <c r="U61">
        <f>O61-R61</f>
        <v>-4.13400212311074</v>
      </c>
      <c r="V61">
        <f t="shared" ref="V61:V70" si="37">P61-S61</f>
        <v>8.6296064514972546</v>
      </c>
    </row>
    <row r="62" spans="1:22" x14ac:dyDescent="0.25">
      <c r="A62" t="s">
        <v>7</v>
      </c>
      <c r="B62">
        <v>10</v>
      </c>
      <c r="C62">
        <v>130</v>
      </c>
      <c r="D62">
        <v>90</v>
      </c>
      <c r="E62">
        <v>160</v>
      </c>
      <c r="F62">
        <v>90</v>
      </c>
      <c r="G62">
        <v>45</v>
      </c>
      <c r="H62" s="7">
        <f t="shared" ref="H62:H70" si="38">-90+B62</f>
        <v>-80</v>
      </c>
      <c r="I62" s="7">
        <f t="shared" ref="I62:I70" si="39">(150-C62)*(90/60)</f>
        <v>30</v>
      </c>
      <c r="J62" s="7">
        <f t="shared" ref="J62:J70" si="40">((D62-30)*(90/60))-90</f>
        <v>0</v>
      </c>
      <c r="K62" s="7">
        <f t="shared" ref="K62:K70" si="41">90-E62</f>
        <v>-70</v>
      </c>
      <c r="L62" s="7">
        <v>90</v>
      </c>
      <c r="M62" s="7">
        <v>45</v>
      </c>
      <c r="N62">
        <f t="shared" ref="N62:N70" si="42">COS(RADIANS(H62))*((16.5*COS(RADIANS(I62+J62+K62)))+(6.5*COS(RADIANS(I62+J62)))+(10.5*COS(RADIANS(I62)))+0.1)</f>
        <v>4.7687549375656637</v>
      </c>
      <c r="O62">
        <f t="shared" ref="O62:O70" si="43">SIN(RADIANS(H62))*((16.5*COS(RADIANS(I62+J62+K62)))+(6.5*COS(RADIANS(I62+J62)))+(10.5*COS(RADIANS(I62)))+0.1)</f>
        <v>-27.044953179628322</v>
      </c>
      <c r="P62">
        <f t="shared" ref="P62:P70" si="44">(16.5*SIN(RADIANS(I62+J62+K62)))+(6.5*SIN(RADIANS(I62+J62)))+(10.5*SIN(RADIANS(I62)))+11.5</f>
        <v>9.3940044401721003</v>
      </c>
      <c r="Q62" s="9">
        <v>10</v>
      </c>
      <c r="R62" s="9">
        <v>-23.5</v>
      </c>
      <c r="S62">
        <v>5</v>
      </c>
      <c r="T62">
        <f t="shared" ref="T62:U70" si="45">N62-Q62</f>
        <v>-5.2312450624343363</v>
      </c>
      <c r="U62">
        <f>O62-R62</f>
        <v>-3.5449531796283225</v>
      </c>
      <c r="V62">
        <f t="shared" si="37"/>
        <v>4.3940044401721003</v>
      </c>
    </row>
    <row r="63" spans="1:22" x14ac:dyDescent="0.25">
      <c r="A63" t="s">
        <v>8</v>
      </c>
      <c r="B63">
        <v>70</v>
      </c>
      <c r="C63">
        <v>110</v>
      </c>
      <c r="D63">
        <v>35</v>
      </c>
      <c r="E63">
        <v>120</v>
      </c>
      <c r="F63">
        <v>90</v>
      </c>
      <c r="G63">
        <v>45</v>
      </c>
      <c r="H63" s="7">
        <f t="shared" si="38"/>
        <v>-20</v>
      </c>
      <c r="I63" s="7">
        <f t="shared" si="39"/>
        <v>60</v>
      </c>
      <c r="J63" s="7">
        <f t="shared" si="40"/>
        <v>-82.5</v>
      </c>
      <c r="K63" s="7">
        <f t="shared" si="41"/>
        <v>-30</v>
      </c>
      <c r="L63" s="7">
        <v>90</v>
      </c>
      <c r="M63" s="7">
        <v>45</v>
      </c>
      <c r="N63">
        <f t="shared" si="42"/>
        <v>20.109215859845115</v>
      </c>
      <c r="O63">
        <f t="shared" si="43"/>
        <v>-7.3191560074174573</v>
      </c>
      <c r="P63">
        <f t="shared" si="44"/>
        <v>5.0154943145581417</v>
      </c>
      <c r="Q63" s="9">
        <v>20</v>
      </c>
      <c r="R63" s="9">
        <v>-11.5</v>
      </c>
      <c r="S63">
        <v>5</v>
      </c>
      <c r="T63">
        <f t="shared" si="45"/>
        <v>0.10921585984511495</v>
      </c>
      <c r="U63">
        <f>O63-R63</f>
        <v>4.1808439925825427</v>
      </c>
      <c r="V63">
        <f t="shared" si="37"/>
        <v>1.5494314558141653E-2</v>
      </c>
    </row>
    <row r="64" spans="1:22" x14ac:dyDescent="0.25">
      <c r="A64" t="s">
        <v>9</v>
      </c>
      <c r="B64">
        <v>55</v>
      </c>
      <c r="C64">
        <v>100</v>
      </c>
      <c r="D64">
        <v>30</v>
      </c>
      <c r="E64">
        <v>110</v>
      </c>
      <c r="F64">
        <v>90</v>
      </c>
      <c r="G64">
        <v>45</v>
      </c>
      <c r="H64" s="7">
        <f t="shared" si="38"/>
        <v>-35</v>
      </c>
      <c r="I64" s="7">
        <f t="shared" si="39"/>
        <v>75</v>
      </c>
      <c r="J64" s="7">
        <f t="shared" si="40"/>
        <v>-90</v>
      </c>
      <c r="K64" s="7">
        <f t="shared" si="41"/>
        <v>-20</v>
      </c>
      <c r="L64" s="7">
        <v>90</v>
      </c>
      <c r="M64" s="7">
        <v>45</v>
      </c>
      <c r="N64">
        <f t="shared" si="42"/>
        <v>18.522769709815996</v>
      </c>
      <c r="O64">
        <f t="shared" si="43"/>
        <v>-12.969782979335639</v>
      </c>
      <c r="P64">
        <f t="shared" si="44"/>
        <v>10.495886183076573</v>
      </c>
      <c r="Q64" s="9">
        <v>10</v>
      </c>
      <c r="R64" s="9">
        <v>-11.5</v>
      </c>
      <c r="S64">
        <v>5</v>
      </c>
      <c r="T64">
        <f t="shared" si="45"/>
        <v>8.5227697098159965</v>
      </c>
      <c r="U64">
        <f>O64-R64</f>
        <v>-1.4697829793356387</v>
      </c>
      <c r="V64">
        <f t="shared" si="37"/>
        <v>5.4958861830765731</v>
      </c>
    </row>
    <row r="65" spans="1:22" x14ac:dyDescent="0.25">
      <c r="A65" t="s">
        <v>10</v>
      </c>
      <c r="B65">
        <v>100</v>
      </c>
      <c r="C65">
        <v>110</v>
      </c>
      <c r="D65">
        <v>50</v>
      </c>
      <c r="E65">
        <v>120</v>
      </c>
      <c r="F65">
        <v>90</v>
      </c>
      <c r="G65">
        <v>45</v>
      </c>
      <c r="H65" s="7">
        <f t="shared" si="38"/>
        <v>10</v>
      </c>
      <c r="I65" s="7">
        <f t="shared" si="39"/>
        <v>60</v>
      </c>
      <c r="J65" s="7">
        <f t="shared" si="40"/>
        <v>-60</v>
      </c>
      <c r="K65" s="7">
        <f t="shared" si="41"/>
        <v>-30</v>
      </c>
      <c r="L65" s="7">
        <v>90</v>
      </c>
      <c r="M65" s="7">
        <v>45</v>
      </c>
      <c r="N65">
        <f t="shared" si="42"/>
        <v>25.742302650409979</v>
      </c>
      <c r="O65">
        <f t="shared" si="43"/>
        <v>4.5390625028303067</v>
      </c>
      <c r="P65">
        <f t="shared" si="44"/>
        <v>12.343266739736608</v>
      </c>
      <c r="Q65" s="9">
        <v>20</v>
      </c>
      <c r="R65" s="9">
        <v>0</v>
      </c>
      <c r="S65">
        <v>5</v>
      </c>
      <c r="T65">
        <f t="shared" si="45"/>
        <v>5.7423026504099788</v>
      </c>
      <c r="U65">
        <f t="shared" si="45"/>
        <v>4.5390625028303067</v>
      </c>
      <c r="V65">
        <f t="shared" si="37"/>
        <v>7.3432667397366078</v>
      </c>
    </row>
    <row r="66" spans="1:22" x14ac:dyDescent="0.25">
      <c r="A66" t="s">
        <v>11</v>
      </c>
      <c r="B66">
        <v>90</v>
      </c>
      <c r="C66">
        <v>100</v>
      </c>
      <c r="D66">
        <v>30</v>
      </c>
      <c r="E66">
        <v>145</v>
      </c>
      <c r="F66">
        <v>90</v>
      </c>
      <c r="G66">
        <v>45</v>
      </c>
      <c r="H66" s="7">
        <f t="shared" si="38"/>
        <v>0</v>
      </c>
      <c r="I66" s="7">
        <f t="shared" si="39"/>
        <v>75</v>
      </c>
      <c r="J66" s="7">
        <f t="shared" si="40"/>
        <v>-90</v>
      </c>
      <c r="K66" s="7">
        <f t="shared" si="41"/>
        <v>-55</v>
      </c>
      <c r="L66" s="7">
        <v>90</v>
      </c>
      <c r="M66" s="7">
        <v>45</v>
      </c>
      <c r="N66">
        <f t="shared" si="42"/>
        <v>14.739450209328947</v>
      </c>
      <c r="O66">
        <f t="shared" si="43"/>
        <v>0</v>
      </c>
      <c r="P66">
        <f t="shared" si="44"/>
        <v>4.454969139901344</v>
      </c>
      <c r="Q66" s="9">
        <v>10</v>
      </c>
      <c r="R66" s="9">
        <v>0</v>
      </c>
      <c r="S66">
        <v>5</v>
      </c>
      <c r="T66">
        <f t="shared" si="45"/>
        <v>4.7394502093289468</v>
      </c>
      <c r="U66">
        <f t="shared" si="45"/>
        <v>0</v>
      </c>
      <c r="V66">
        <f t="shared" si="37"/>
        <v>-0.54503086009865598</v>
      </c>
    </row>
    <row r="67" spans="1:22" x14ac:dyDescent="0.25">
      <c r="A67" t="s">
        <v>12</v>
      </c>
      <c r="B67">
        <v>120</v>
      </c>
      <c r="C67">
        <v>115</v>
      </c>
      <c r="D67">
        <v>50</v>
      </c>
      <c r="E67">
        <v>110</v>
      </c>
      <c r="F67">
        <v>90</v>
      </c>
      <c r="G67">
        <v>45</v>
      </c>
      <c r="H67" s="7">
        <f t="shared" si="38"/>
        <v>30</v>
      </c>
      <c r="I67" s="7">
        <f t="shared" si="39"/>
        <v>52.5</v>
      </c>
      <c r="J67" s="7">
        <f t="shared" si="40"/>
        <v>-60</v>
      </c>
      <c r="K67" s="7">
        <f t="shared" si="41"/>
        <v>-20</v>
      </c>
      <c r="L67" s="7">
        <v>90</v>
      </c>
      <c r="M67" s="7">
        <v>45</v>
      </c>
      <c r="N67">
        <f t="shared" si="42"/>
        <v>23.878109028737793</v>
      </c>
      <c r="O67">
        <f t="shared" si="43"/>
        <v>13.786032675480996</v>
      </c>
      <c r="P67">
        <f t="shared" si="44"/>
        <v>11.362937705249575</v>
      </c>
      <c r="Q67" s="9">
        <v>20</v>
      </c>
      <c r="R67" s="9">
        <v>11.5</v>
      </c>
      <c r="S67">
        <v>5</v>
      </c>
      <c r="T67">
        <f t="shared" si="45"/>
        <v>3.8781090287377928</v>
      </c>
      <c r="U67">
        <f t="shared" si="45"/>
        <v>2.2860326754809961</v>
      </c>
      <c r="V67">
        <f t="shared" si="37"/>
        <v>6.3629377052495748</v>
      </c>
    </row>
    <row r="68" spans="1:22" x14ac:dyDescent="0.25">
      <c r="A68" t="s">
        <v>13</v>
      </c>
      <c r="B68">
        <v>160</v>
      </c>
      <c r="C68">
        <v>100</v>
      </c>
      <c r="D68">
        <v>30</v>
      </c>
      <c r="E68">
        <v>120</v>
      </c>
      <c r="F68">
        <v>90</v>
      </c>
      <c r="G68">
        <v>45</v>
      </c>
      <c r="H68" s="7">
        <f t="shared" si="38"/>
        <v>70</v>
      </c>
      <c r="I68" s="7">
        <f t="shared" si="39"/>
        <v>75</v>
      </c>
      <c r="J68" s="7">
        <f t="shared" si="40"/>
        <v>-90</v>
      </c>
      <c r="K68" s="7">
        <f t="shared" si="41"/>
        <v>-30</v>
      </c>
      <c r="L68" s="7">
        <v>90</v>
      </c>
      <c r="M68" s="7">
        <v>45</v>
      </c>
      <c r="N68">
        <f t="shared" si="42"/>
        <v>7.1014941125594078</v>
      </c>
      <c r="O68">
        <f t="shared" si="43"/>
        <v>19.511194718646909</v>
      </c>
      <c r="P68">
        <f t="shared" si="44"/>
        <v>8.2926354932908009</v>
      </c>
      <c r="Q68" s="9">
        <v>10</v>
      </c>
      <c r="R68" s="9">
        <v>11.5</v>
      </c>
      <c r="S68">
        <v>5</v>
      </c>
      <c r="T68">
        <f t="shared" si="45"/>
        <v>-2.8985058874405922</v>
      </c>
      <c r="U68">
        <f t="shared" si="45"/>
        <v>8.0111947186469088</v>
      </c>
      <c r="V68">
        <f t="shared" si="37"/>
        <v>3.2926354932908009</v>
      </c>
    </row>
    <row r="69" spans="1:22" x14ac:dyDescent="0.25">
      <c r="A69" t="s">
        <v>15</v>
      </c>
      <c r="B69">
        <v>140</v>
      </c>
      <c r="C69">
        <v>130</v>
      </c>
      <c r="D69">
        <v>70</v>
      </c>
      <c r="E69">
        <v>90</v>
      </c>
      <c r="F69">
        <v>90</v>
      </c>
      <c r="G69">
        <v>45</v>
      </c>
      <c r="H69" s="7">
        <f t="shared" si="38"/>
        <v>50</v>
      </c>
      <c r="I69" s="7">
        <f t="shared" si="39"/>
        <v>30</v>
      </c>
      <c r="J69" s="7">
        <f t="shared" si="40"/>
        <v>-30</v>
      </c>
      <c r="K69" s="7">
        <f t="shared" si="41"/>
        <v>0</v>
      </c>
      <c r="L69" s="7">
        <v>90</v>
      </c>
      <c r="M69" s="7">
        <v>45</v>
      </c>
      <c r="N69">
        <f t="shared" si="42"/>
        <v>20.693432975636465</v>
      </c>
      <c r="O69">
        <f t="shared" si="43"/>
        <v>24.661473091822245</v>
      </c>
      <c r="P69">
        <f t="shared" si="44"/>
        <v>16.75</v>
      </c>
      <c r="Q69" s="9">
        <v>20</v>
      </c>
      <c r="R69" s="9">
        <v>23</v>
      </c>
      <c r="S69">
        <v>5</v>
      </c>
      <c r="T69">
        <f t="shared" si="45"/>
        <v>0.69343297563646544</v>
      </c>
      <c r="U69">
        <f t="shared" si="45"/>
        <v>1.6614730918222449</v>
      </c>
      <c r="V69">
        <f t="shared" si="37"/>
        <v>11.75</v>
      </c>
    </row>
    <row r="70" spans="1:22" x14ac:dyDescent="0.25">
      <c r="A70" t="s">
        <v>14</v>
      </c>
      <c r="B70">
        <v>170</v>
      </c>
      <c r="C70">
        <v>110</v>
      </c>
      <c r="D70">
        <v>40</v>
      </c>
      <c r="E70">
        <v>90</v>
      </c>
      <c r="F70">
        <v>90</v>
      </c>
      <c r="G70">
        <v>45</v>
      </c>
      <c r="H70" s="7">
        <f t="shared" si="38"/>
        <v>80</v>
      </c>
      <c r="I70" s="7">
        <f t="shared" si="39"/>
        <v>60</v>
      </c>
      <c r="J70" s="7">
        <f t="shared" si="40"/>
        <v>-75</v>
      </c>
      <c r="K70" s="7">
        <f t="shared" si="41"/>
        <v>0</v>
      </c>
      <c r="L70" s="7">
        <v>90</v>
      </c>
      <c r="M70" s="7">
        <v>45</v>
      </c>
      <c r="N70">
        <f t="shared" si="42"/>
        <v>4.7868367189380541</v>
      </c>
      <c r="O70">
        <f t="shared" si="43"/>
        <v>27.147500057591863</v>
      </c>
      <c r="P70">
        <f t="shared" si="44"/>
        <v>14.64042870237863</v>
      </c>
      <c r="Q70" s="9">
        <v>10</v>
      </c>
      <c r="R70" s="9">
        <v>23</v>
      </c>
      <c r="S70">
        <v>5</v>
      </c>
      <c r="T70">
        <f t="shared" si="45"/>
        <v>-5.2131632810619459</v>
      </c>
      <c r="U70">
        <f t="shared" si="45"/>
        <v>4.1475000575918628</v>
      </c>
      <c r="V70">
        <f t="shared" si="37"/>
        <v>9.6404287023786299</v>
      </c>
    </row>
    <row r="73" spans="1:22" x14ac:dyDescent="0.25">
      <c r="B73" s="17" t="s">
        <v>38</v>
      </c>
      <c r="C73" s="17"/>
      <c r="D73" s="17"/>
      <c r="E73" s="17"/>
      <c r="F73" s="17"/>
      <c r="G73" s="17"/>
      <c r="H73" s="17" t="s">
        <v>39</v>
      </c>
      <c r="I73" s="17"/>
      <c r="J73" s="17"/>
      <c r="K73" s="17"/>
      <c r="L73" s="17"/>
      <c r="M73" s="17"/>
      <c r="N73" s="17" t="s">
        <v>19</v>
      </c>
      <c r="O73" s="17"/>
      <c r="P73" s="17"/>
      <c r="Q73" s="17" t="s">
        <v>42</v>
      </c>
      <c r="R73" s="17"/>
      <c r="S73" s="17"/>
      <c r="T73" s="17" t="s">
        <v>41</v>
      </c>
      <c r="U73" s="17"/>
      <c r="V73" s="17"/>
    </row>
    <row r="74" spans="1:22" x14ac:dyDescent="0.25">
      <c r="B74" t="s">
        <v>0</v>
      </c>
      <c r="C74" t="s">
        <v>1</v>
      </c>
      <c r="D74" t="s">
        <v>2</v>
      </c>
      <c r="E74" t="s">
        <v>3</v>
      </c>
      <c r="F74" t="s">
        <v>4</v>
      </c>
      <c r="G74" t="s">
        <v>5</v>
      </c>
      <c r="H74" t="s">
        <v>0</v>
      </c>
      <c r="I74" t="s">
        <v>1</v>
      </c>
      <c r="J74" t="s">
        <v>2</v>
      </c>
      <c r="K74" t="s">
        <v>3</v>
      </c>
      <c r="L74" t="s">
        <v>4</v>
      </c>
      <c r="M74" t="s">
        <v>5</v>
      </c>
      <c r="N74" t="s">
        <v>16</v>
      </c>
      <c r="O74" t="s">
        <v>17</v>
      </c>
      <c r="P74" t="s">
        <v>18</v>
      </c>
      <c r="Q74" s="7" t="s">
        <v>16</v>
      </c>
      <c r="R74" s="7" t="s">
        <v>17</v>
      </c>
      <c r="S74" s="7" t="s">
        <v>18</v>
      </c>
      <c r="T74" s="7" t="s">
        <v>16</v>
      </c>
      <c r="U74" s="7" t="s">
        <v>17</v>
      </c>
      <c r="V74" s="7" t="s">
        <v>18</v>
      </c>
    </row>
    <row r="75" spans="1:22" x14ac:dyDescent="0.25">
      <c r="A75" t="s">
        <v>6</v>
      </c>
      <c r="B75">
        <v>30</v>
      </c>
      <c r="C75">
        <v>130</v>
      </c>
      <c r="D75">
        <v>60</v>
      </c>
      <c r="E75">
        <v>80</v>
      </c>
      <c r="F75">
        <v>90</v>
      </c>
      <c r="G75">
        <v>45</v>
      </c>
      <c r="H75" s="7">
        <f>-90+B75</f>
        <v>-60</v>
      </c>
      <c r="I75" s="7">
        <f>(150-C75)*(90/60)</f>
        <v>30</v>
      </c>
      <c r="J75" s="7">
        <f>((D75-30)*(90/60))-90</f>
        <v>-45</v>
      </c>
      <c r="K75" s="7">
        <f>90-E75</f>
        <v>10</v>
      </c>
      <c r="L75" s="7">
        <v>90</v>
      </c>
      <c r="M75" s="7">
        <v>45</v>
      </c>
      <c r="N75">
        <f>COS(RADIANS(H75))*((16.5*COS(RADIANS(I75+J75+K75)))+(6.5*COS(RADIANS(I75+J75)))+(10.5*COS(RADIANS(I75)))+0.1)</f>
        <v>15.95449856456468</v>
      </c>
      <c r="O75">
        <f>SIN(RADIANS(H75))*((16.5*COS(RADIANS(I75+J75+K75)))+(6.5*COS(RADIANS(I75+J75)))+(10.5*COS(RADIANS(I75)))+0.1)</f>
        <v>-27.63400212311074</v>
      </c>
      <c r="P75">
        <f>(16.5*SIN(RADIANS(I75+J75+K75)))+(6.5*SIN(RADIANS(I75+J75)))+(10.5*SIN(RADIANS(I75)))+11.5</f>
        <v>13.629606451497255</v>
      </c>
      <c r="Q75" s="9">
        <v>20</v>
      </c>
      <c r="R75" s="9">
        <v>-23.5</v>
      </c>
      <c r="S75">
        <v>5</v>
      </c>
      <c r="T75">
        <f>N75-Q75</f>
        <v>-4.0455014354353196</v>
      </c>
      <c r="U75">
        <f>O75-R75</f>
        <v>-4.13400212311074</v>
      </c>
      <c r="V75">
        <f t="shared" ref="V75:V84" si="46">P75-S75</f>
        <v>8.6296064514972546</v>
      </c>
    </row>
    <row r="76" spans="1:22" x14ac:dyDescent="0.25">
      <c r="A76" t="s">
        <v>7</v>
      </c>
      <c r="B76">
        <v>10</v>
      </c>
      <c r="C76">
        <v>130</v>
      </c>
      <c r="D76">
        <v>90</v>
      </c>
      <c r="E76">
        <v>160</v>
      </c>
      <c r="F76">
        <v>90</v>
      </c>
      <c r="G76">
        <v>45</v>
      </c>
      <c r="H76" s="7">
        <f t="shared" ref="H76:H84" si="47">-90+B76</f>
        <v>-80</v>
      </c>
      <c r="I76" s="7">
        <f t="shared" ref="I76:I84" si="48">(150-C76)*(90/60)</f>
        <v>30</v>
      </c>
      <c r="J76" s="7">
        <f t="shared" ref="J76:J84" si="49">((D76-30)*(90/60))-90</f>
        <v>0</v>
      </c>
      <c r="K76" s="7">
        <f t="shared" ref="K76:K84" si="50">90-E76</f>
        <v>-70</v>
      </c>
      <c r="L76" s="7">
        <v>90</v>
      </c>
      <c r="M76" s="7">
        <v>45</v>
      </c>
      <c r="N76">
        <f t="shared" ref="N76:N84" si="51">COS(RADIANS(H76))*((16.5*COS(RADIANS(I76+J76+K76)))+(6.5*COS(RADIANS(I76+J76)))+(10.5*COS(RADIANS(I76)))+0.1)</f>
        <v>4.7687549375656637</v>
      </c>
      <c r="O76">
        <f t="shared" ref="O76:O84" si="52">SIN(RADIANS(H76))*((16.5*COS(RADIANS(I76+J76+K76)))+(6.5*COS(RADIANS(I76+J76)))+(10.5*COS(RADIANS(I76)))+0.1)</f>
        <v>-27.044953179628322</v>
      </c>
      <c r="P76">
        <f t="shared" ref="P76:P84" si="53">(16.5*SIN(RADIANS(I76+J76+K76)))+(6.5*SIN(RADIANS(I76+J76)))+(10.5*SIN(RADIANS(I76)))+11.5</f>
        <v>9.3940044401721003</v>
      </c>
      <c r="Q76" s="9">
        <v>10</v>
      </c>
      <c r="R76" s="9">
        <v>-23.5</v>
      </c>
      <c r="S76">
        <v>5</v>
      </c>
      <c r="T76">
        <f t="shared" ref="T76:U84" si="54">N76-Q76</f>
        <v>-5.2312450624343363</v>
      </c>
      <c r="U76">
        <f>O76-R76</f>
        <v>-3.5449531796283225</v>
      </c>
      <c r="V76">
        <f t="shared" si="46"/>
        <v>4.3940044401721003</v>
      </c>
    </row>
    <row r="77" spans="1:22" x14ac:dyDescent="0.25">
      <c r="A77" t="s">
        <v>8</v>
      </c>
      <c r="B77">
        <v>70</v>
      </c>
      <c r="C77">
        <v>110</v>
      </c>
      <c r="D77">
        <v>35</v>
      </c>
      <c r="E77">
        <v>120</v>
      </c>
      <c r="F77">
        <v>90</v>
      </c>
      <c r="G77">
        <v>45</v>
      </c>
      <c r="H77" s="7">
        <f t="shared" si="47"/>
        <v>-20</v>
      </c>
      <c r="I77" s="7">
        <f t="shared" si="48"/>
        <v>60</v>
      </c>
      <c r="J77" s="7">
        <f t="shared" si="49"/>
        <v>-82.5</v>
      </c>
      <c r="K77" s="7">
        <f t="shared" si="50"/>
        <v>-30</v>
      </c>
      <c r="L77" s="7">
        <v>90</v>
      </c>
      <c r="M77" s="7">
        <v>45</v>
      </c>
      <c r="N77">
        <f t="shared" si="51"/>
        <v>20.109215859845115</v>
      </c>
      <c r="O77">
        <f t="shared" si="52"/>
        <v>-7.3191560074174573</v>
      </c>
      <c r="P77">
        <f t="shared" si="53"/>
        <v>5.0154943145581417</v>
      </c>
      <c r="Q77" s="9">
        <v>20</v>
      </c>
      <c r="R77" s="9">
        <v>-11.5</v>
      </c>
      <c r="S77">
        <v>5</v>
      </c>
      <c r="T77">
        <f t="shared" si="54"/>
        <v>0.10921585984511495</v>
      </c>
      <c r="U77">
        <f>O77-R77</f>
        <v>4.1808439925825427</v>
      </c>
      <c r="V77">
        <f t="shared" si="46"/>
        <v>1.5494314558141653E-2</v>
      </c>
    </row>
    <row r="78" spans="1:22" x14ac:dyDescent="0.25">
      <c r="A78" t="s">
        <v>9</v>
      </c>
      <c r="B78">
        <v>55</v>
      </c>
      <c r="C78">
        <v>100</v>
      </c>
      <c r="D78">
        <v>30</v>
      </c>
      <c r="E78">
        <v>110</v>
      </c>
      <c r="F78">
        <v>90</v>
      </c>
      <c r="G78">
        <v>45</v>
      </c>
      <c r="H78" s="7">
        <f t="shared" si="47"/>
        <v>-35</v>
      </c>
      <c r="I78" s="7">
        <f t="shared" si="48"/>
        <v>75</v>
      </c>
      <c r="J78" s="7">
        <f t="shared" si="49"/>
        <v>-90</v>
      </c>
      <c r="K78" s="7">
        <f t="shared" si="50"/>
        <v>-20</v>
      </c>
      <c r="L78" s="7">
        <v>90</v>
      </c>
      <c r="M78" s="7">
        <v>45</v>
      </c>
      <c r="N78">
        <f t="shared" si="51"/>
        <v>18.522769709815996</v>
      </c>
      <c r="O78">
        <f t="shared" si="52"/>
        <v>-12.969782979335639</v>
      </c>
      <c r="P78">
        <f t="shared" si="53"/>
        <v>10.495886183076573</v>
      </c>
      <c r="Q78" s="9">
        <v>10</v>
      </c>
      <c r="R78" s="9">
        <v>-11.5</v>
      </c>
      <c r="S78">
        <v>5</v>
      </c>
      <c r="T78">
        <f t="shared" si="54"/>
        <v>8.5227697098159965</v>
      </c>
      <c r="U78">
        <f>O78-R78</f>
        <v>-1.4697829793356387</v>
      </c>
      <c r="V78">
        <f t="shared" si="46"/>
        <v>5.4958861830765731</v>
      </c>
    </row>
    <row r="79" spans="1:22" x14ac:dyDescent="0.25">
      <c r="A79" t="s">
        <v>10</v>
      </c>
      <c r="B79">
        <v>100</v>
      </c>
      <c r="C79">
        <v>110</v>
      </c>
      <c r="D79">
        <v>50</v>
      </c>
      <c r="E79">
        <v>120</v>
      </c>
      <c r="F79">
        <v>90</v>
      </c>
      <c r="G79">
        <v>45</v>
      </c>
      <c r="H79" s="7">
        <f t="shared" si="47"/>
        <v>10</v>
      </c>
      <c r="I79" s="7">
        <f t="shared" si="48"/>
        <v>60</v>
      </c>
      <c r="J79" s="7">
        <f t="shared" si="49"/>
        <v>-60</v>
      </c>
      <c r="K79" s="7">
        <f t="shared" si="50"/>
        <v>-30</v>
      </c>
      <c r="L79" s="7">
        <v>90</v>
      </c>
      <c r="M79" s="7">
        <v>45</v>
      </c>
      <c r="N79">
        <f t="shared" si="51"/>
        <v>25.742302650409979</v>
      </c>
      <c r="O79">
        <f t="shared" si="52"/>
        <v>4.5390625028303067</v>
      </c>
      <c r="P79">
        <f t="shared" si="53"/>
        <v>12.343266739736608</v>
      </c>
      <c r="Q79" s="9">
        <v>20</v>
      </c>
      <c r="R79" s="9">
        <v>0</v>
      </c>
      <c r="S79">
        <v>5</v>
      </c>
      <c r="T79">
        <f t="shared" si="54"/>
        <v>5.7423026504099788</v>
      </c>
      <c r="U79">
        <f t="shared" si="54"/>
        <v>4.5390625028303067</v>
      </c>
      <c r="V79">
        <f t="shared" si="46"/>
        <v>7.3432667397366078</v>
      </c>
    </row>
    <row r="80" spans="1:22" x14ac:dyDescent="0.25">
      <c r="A80" t="s">
        <v>11</v>
      </c>
      <c r="B80">
        <v>90</v>
      </c>
      <c r="C80">
        <v>100</v>
      </c>
      <c r="D80">
        <v>30</v>
      </c>
      <c r="E80">
        <v>145</v>
      </c>
      <c r="F80">
        <v>90</v>
      </c>
      <c r="G80">
        <v>45</v>
      </c>
      <c r="H80" s="7">
        <f t="shared" si="47"/>
        <v>0</v>
      </c>
      <c r="I80" s="7">
        <f t="shared" si="48"/>
        <v>75</v>
      </c>
      <c r="J80" s="7">
        <f t="shared" si="49"/>
        <v>-90</v>
      </c>
      <c r="K80" s="7">
        <f t="shared" si="50"/>
        <v>-55</v>
      </c>
      <c r="L80" s="7">
        <v>90</v>
      </c>
      <c r="M80" s="7">
        <v>45</v>
      </c>
      <c r="N80">
        <f t="shared" si="51"/>
        <v>14.739450209328947</v>
      </c>
      <c r="O80">
        <f t="shared" si="52"/>
        <v>0</v>
      </c>
      <c r="P80">
        <f t="shared" si="53"/>
        <v>4.454969139901344</v>
      </c>
      <c r="Q80" s="9">
        <v>10</v>
      </c>
      <c r="R80" s="9">
        <v>0</v>
      </c>
      <c r="S80">
        <v>5</v>
      </c>
      <c r="T80">
        <f t="shared" si="54"/>
        <v>4.7394502093289468</v>
      </c>
      <c r="U80">
        <f t="shared" si="54"/>
        <v>0</v>
      </c>
      <c r="V80">
        <f t="shared" si="46"/>
        <v>-0.54503086009865598</v>
      </c>
    </row>
    <row r="81" spans="1:22" x14ac:dyDescent="0.25">
      <c r="A81" t="s">
        <v>12</v>
      </c>
      <c r="B81">
        <v>120</v>
      </c>
      <c r="C81">
        <v>115</v>
      </c>
      <c r="D81">
        <v>50</v>
      </c>
      <c r="E81">
        <v>110</v>
      </c>
      <c r="F81">
        <v>90</v>
      </c>
      <c r="G81">
        <v>45</v>
      </c>
      <c r="H81" s="7">
        <f t="shared" si="47"/>
        <v>30</v>
      </c>
      <c r="I81" s="7">
        <f t="shared" si="48"/>
        <v>52.5</v>
      </c>
      <c r="J81" s="7">
        <f t="shared" si="49"/>
        <v>-60</v>
      </c>
      <c r="K81" s="7">
        <f t="shared" si="50"/>
        <v>-20</v>
      </c>
      <c r="L81" s="7">
        <v>90</v>
      </c>
      <c r="M81" s="7">
        <v>45</v>
      </c>
      <c r="N81">
        <f t="shared" si="51"/>
        <v>23.878109028737793</v>
      </c>
      <c r="O81">
        <f t="shared" si="52"/>
        <v>13.786032675480996</v>
      </c>
      <c r="P81">
        <f t="shared" si="53"/>
        <v>11.362937705249575</v>
      </c>
      <c r="Q81" s="9">
        <v>20</v>
      </c>
      <c r="R81" s="9">
        <v>11.5</v>
      </c>
      <c r="S81">
        <v>5</v>
      </c>
      <c r="T81">
        <f t="shared" si="54"/>
        <v>3.8781090287377928</v>
      </c>
      <c r="U81">
        <f t="shared" si="54"/>
        <v>2.2860326754809961</v>
      </c>
      <c r="V81">
        <f t="shared" si="46"/>
        <v>6.3629377052495748</v>
      </c>
    </row>
    <row r="82" spans="1:22" x14ac:dyDescent="0.25">
      <c r="A82" t="s">
        <v>13</v>
      </c>
      <c r="B82">
        <v>160</v>
      </c>
      <c r="C82">
        <v>100</v>
      </c>
      <c r="D82">
        <v>30</v>
      </c>
      <c r="E82">
        <v>120</v>
      </c>
      <c r="F82">
        <v>90</v>
      </c>
      <c r="G82">
        <v>45</v>
      </c>
      <c r="H82" s="7">
        <f t="shared" si="47"/>
        <v>70</v>
      </c>
      <c r="I82" s="7">
        <f t="shared" si="48"/>
        <v>75</v>
      </c>
      <c r="J82" s="7">
        <f t="shared" si="49"/>
        <v>-90</v>
      </c>
      <c r="K82" s="7">
        <f t="shared" si="50"/>
        <v>-30</v>
      </c>
      <c r="L82" s="7">
        <v>90</v>
      </c>
      <c r="M82" s="7">
        <v>45</v>
      </c>
      <c r="N82">
        <f t="shared" si="51"/>
        <v>7.1014941125594078</v>
      </c>
      <c r="O82">
        <f t="shared" si="52"/>
        <v>19.511194718646909</v>
      </c>
      <c r="P82">
        <f t="shared" si="53"/>
        <v>8.2926354932908009</v>
      </c>
      <c r="Q82" s="9">
        <v>10</v>
      </c>
      <c r="R82" s="9">
        <v>11.5</v>
      </c>
      <c r="S82">
        <v>5</v>
      </c>
      <c r="T82">
        <f t="shared" si="54"/>
        <v>-2.8985058874405922</v>
      </c>
      <c r="U82">
        <f t="shared" si="54"/>
        <v>8.0111947186469088</v>
      </c>
      <c r="V82">
        <f t="shared" si="46"/>
        <v>3.2926354932908009</v>
      </c>
    </row>
    <row r="83" spans="1:22" x14ac:dyDescent="0.25">
      <c r="A83" t="s">
        <v>15</v>
      </c>
      <c r="B83">
        <v>140</v>
      </c>
      <c r="C83">
        <v>130</v>
      </c>
      <c r="D83">
        <v>70</v>
      </c>
      <c r="E83">
        <v>90</v>
      </c>
      <c r="F83">
        <v>90</v>
      </c>
      <c r="G83">
        <v>45</v>
      </c>
      <c r="H83" s="7">
        <f t="shared" si="47"/>
        <v>50</v>
      </c>
      <c r="I83" s="7">
        <f t="shared" si="48"/>
        <v>30</v>
      </c>
      <c r="J83" s="7">
        <f t="shared" si="49"/>
        <v>-30</v>
      </c>
      <c r="K83" s="7">
        <f t="shared" si="50"/>
        <v>0</v>
      </c>
      <c r="L83" s="7">
        <v>90</v>
      </c>
      <c r="M83" s="7">
        <v>45</v>
      </c>
      <c r="N83">
        <f t="shared" si="51"/>
        <v>20.693432975636465</v>
      </c>
      <c r="O83">
        <f t="shared" si="52"/>
        <v>24.661473091822245</v>
      </c>
      <c r="P83">
        <f t="shared" si="53"/>
        <v>16.75</v>
      </c>
      <c r="Q83" s="9">
        <v>20</v>
      </c>
      <c r="R83" s="9">
        <v>23</v>
      </c>
      <c r="S83">
        <v>5</v>
      </c>
      <c r="T83">
        <f t="shared" si="54"/>
        <v>0.69343297563646544</v>
      </c>
      <c r="U83">
        <f t="shared" si="54"/>
        <v>1.6614730918222449</v>
      </c>
      <c r="V83">
        <f t="shared" si="46"/>
        <v>11.75</v>
      </c>
    </row>
    <row r="84" spans="1:22" x14ac:dyDescent="0.25">
      <c r="A84" t="s">
        <v>14</v>
      </c>
      <c r="B84">
        <v>170</v>
      </c>
      <c r="C84">
        <v>110</v>
      </c>
      <c r="D84">
        <v>40</v>
      </c>
      <c r="E84">
        <v>90</v>
      </c>
      <c r="F84">
        <v>90</v>
      </c>
      <c r="G84">
        <v>45</v>
      </c>
      <c r="H84" s="7">
        <f t="shared" si="47"/>
        <v>80</v>
      </c>
      <c r="I84" s="7">
        <f t="shared" si="48"/>
        <v>60</v>
      </c>
      <c r="J84" s="7">
        <f t="shared" si="49"/>
        <v>-75</v>
      </c>
      <c r="K84" s="7">
        <f t="shared" si="50"/>
        <v>0</v>
      </c>
      <c r="L84" s="7">
        <v>90</v>
      </c>
      <c r="M84" s="7">
        <v>45</v>
      </c>
      <c r="N84">
        <f t="shared" si="51"/>
        <v>4.7868367189380541</v>
      </c>
      <c r="O84">
        <f t="shared" si="52"/>
        <v>27.147500057591863</v>
      </c>
      <c r="P84">
        <f t="shared" si="53"/>
        <v>14.64042870237863</v>
      </c>
      <c r="Q84" s="9">
        <v>10</v>
      </c>
      <c r="R84" s="9">
        <v>23</v>
      </c>
      <c r="S84">
        <v>5</v>
      </c>
      <c r="T84">
        <f t="shared" si="54"/>
        <v>-5.2131632810619459</v>
      </c>
      <c r="U84">
        <f t="shared" si="54"/>
        <v>4.1475000575918628</v>
      </c>
      <c r="V84">
        <f t="shared" si="46"/>
        <v>9.6404287023786299</v>
      </c>
    </row>
    <row r="87" spans="1:22" x14ac:dyDescent="0.25">
      <c r="B87" s="17" t="s">
        <v>38</v>
      </c>
      <c r="C87" s="17"/>
      <c r="D87" s="17"/>
      <c r="E87" s="17"/>
      <c r="F87" s="17"/>
      <c r="G87" s="17"/>
      <c r="H87" s="17" t="s">
        <v>39</v>
      </c>
      <c r="I87" s="17"/>
      <c r="J87" s="17"/>
      <c r="K87" s="17"/>
      <c r="L87" s="17"/>
      <c r="M87" s="17"/>
      <c r="N87" s="17" t="s">
        <v>19</v>
      </c>
      <c r="O87" s="17"/>
      <c r="P87" s="17"/>
      <c r="Q87" s="17" t="s">
        <v>42</v>
      </c>
      <c r="R87" s="17"/>
      <c r="S87" s="17"/>
      <c r="T87" s="17" t="s">
        <v>41</v>
      </c>
      <c r="U87" s="17"/>
      <c r="V87" s="17"/>
    </row>
    <row r="88" spans="1:22" x14ac:dyDescent="0.25">
      <c r="B88" t="s">
        <v>0</v>
      </c>
      <c r="C88" t="s">
        <v>1</v>
      </c>
      <c r="D88" t="s">
        <v>2</v>
      </c>
      <c r="E88" t="s">
        <v>3</v>
      </c>
      <c r="F88" t="s">
        <v>4</v>
      </c>
      <c r="G88" t="s">
        <v>5</v>
      </c>
      <c r="H88" t="s">
        <v>0</v>
      </c>
      <c r="I88" t="s">
        <v>1</v>
      </c>
      <c r="J88" t="s">
        <v>2</v>
      </c>
      <c r="K88" t="s">
        <v>3</v>
      </c>
      <c r="L88" t="s">
        <v>4</v>
      </c>
      <c r="M88" t="s">
        <v>5</v>
      </c>
      <c r="N88" t="s">
        <v>16</v>
      </c>
      <c r="O88" t="s">
        <v>17</v>
      </c>
      <c r="P88" t="s">
        <v>18</v>
      </c>
      <c r="Q88" s="7" t="s">
        <v>16</v>
      </c>
      <c r="R88" s="7" t="s">
        <v>17</v>
      </c>
      <c r="S88" s="7" t="s">
        <v>18</v>
      </c>
      <c r="T88" s="7" t="s">
        <v>16</v>
      </c>
      <c r="U88" s="7" t="s">
        <v>17</v>
      </c>
      <c r="V88" s="7" t="s">
        <v>18</v>
      </c>
    </row>
    <row r="89" spans="1:22" x14ac:dyDescent="0.25">
      <c r="A89" t="s">
        <v>6</v>
      </c>
      <c r="B89">
        <v>30</v>
      </c>
      <c r="C89">
        <v>130</v>
      </c>
      <c r="D89">
        <v>60</v>
      </c>
      <c r="E89">
        <v>80</v>
      </c>
      <c r="F89">
        <v>90</v>
      </c>
      <c r="G89">
        <v>45</v>
      </c>
      <c r="H89" s="7">
        <f>-90+B89</f>
        <v>-60</v>
      </c>
      <c r="I89" s="7">
        <f>(150-C89)*(90/60)</f>
        <v>30</v>
      </c>
      <c r="J89" s="7">
        <f>((D89-30)*(90/60))-90</f>
        <v>-45</v>
      </c>
      <c r="K89" s="7">
        <f>90-E89</f>
        <v>10</v>
      </c>
      <c r="L89" s="7">
        <v>90</v>
      </c>
      <c r="M89" s="7">
        <v>45</v>
      </c>
      <c r="N89">
        <f>COS(RADIANS(H89))*((16.5*COS(RADIANS(I89+J89+K89)))+(6.5*COS(RADIANS(I89+J89)))+(10.5*COS(RADIANS(I89)))+0.1)</f>
        <v>15.95449856456468</v>
      </c>
      <c r="O89">
        <f>SIN(RADIANS(H89))*((16.5*COS(RADIANS(I89+J89+K89)))+(6.5*COS(RADIANS(I89+J89)))+(10.5*COS(RADIANS(I89)))+0.1)</f>
        <v>-27.63400212311074</v>
      </c>
      <c r="P89">
        <f>(16.5*SIN(RADIANS(I89+J89+K89)))+(6.5*SIN(RADIANS(I89+J89)))+(10.5*SIN(RADIANS(I89)))+11.5</f>
        <v>13.629606451497255</v>
      </c>
      <c r="Q89" s="9">
        <v>20</v>
      </c>
      <c r="R89" s="9">
        <v>-23.5</v>
      </c>
      <c r="S89">
        <v>5</v>
      </c>
      <c r="T89">
        <f>N89-Q89</f>
        <v>-4.0455014354353196</v>
      </c>
      <c r="U89">
        <f>O89-R89</f>
        <v>-4.13400212311074</v>
      </c>
      <c r="V89">
        <f t="shared" ref="V89:V98" si="55">P89-S89</f>
        <v>8.6296064514972546</v>
      </c>
    </row>
    <row r="90" spans="1:22" x14ac:dyDescent="0.25">
      <c r="A90" t="s">
        <v>7</v>
      </c>
      <c r="B90">
        <v>10</v>
      </c>
      <c r="C90">
        <v>130</v>
      </c>
      <c r="D90">
        <v>90</v>
      </c>
      <c r="E90">
        <v>160</v>
      </c>
      <c r="F90">
        <v>90</v>
      </c>
      <c r="G90">
        <v>45</v>
      </c>
      <c r="H90" s="7">
        <f t="shared" ref="H90:H98" si="56">-90+B90</f>
        <v>-80</v>
      </c>
      <c r="I90" s="7">
        <f t="shared" ref="I90:I98" si="57">(150-C90)*(90/60)</f>
        <v>30</v>
      </c>
      <c r="J90" s="7">
        <f t="shared" ref="J90:J98" si="58">((D90-30)*(90/60))-90</f>
        <v>0</v>
      </c>
      <c r="K90" s="7">
        <f t="shared" ref="K90:K98" si="59">90-E90</f>
        <v>-70</v>
      </c>
      <c r="L90" s="7">
        <v>90</v>
      </c>
      <c r="M90" s="7">
        <v>45</v>
      </c>
      <c r="N90">
        <f t="shared" ref="N90:N98" si="60">COS(RADIANS(H90))*((16.5*COS(RADIANS(I90+J90+K90)))+(6.5*COS(RADIANS(I90+J90)))+(10.5*COS(RADIANS(I90)))+0.1)</f>
        <v>4.7687549375656637</v>
      </c>
      <c r="O90">
        <f t="shared" ref="O90:O98" si="61">SIN(RADIANS(H90))*((16.5*COS(RADIANS(I90+J90+K90)))+(6.5*COS(RADIANS(I90+J90)))+(10.5*COS(RADIANS(I90)))+0.1)</f>
        <v>-27.044953179628322</v>
      </c>
      <c r="P90">
        <f t="shared" ref="P90:P98" si="62">(16.5*SIN(RADIANS(I90+J90+K90)))+(6.5*SIN(RADIANS(I90+J90)))+(10.5*SIN(RADIANS(I90)))+11.5</f>
        <v>9.3940044401721003</v>
      </c>
      <c r="Q90" s="9">
        <v>10</v>
      </c>
      <c r="R90" s="9">
        <v>-23.5</v>
      </c>
      <c r="S90">
        <v>5</v>
      </c>
      <c r="T90">
        <f t="shared" ref="T90:U98" si="63">N90-Q90</f>
        <v>-5.2312450624343363</v>
      </c>
      <c r="U90">
        <f>O90-R90</f>
        <v>-3.5449531796283225</v>
      </c>
      <c r="V90">
        <f t="shared" si="55"/>
        <v>4.3940044401721003</v>
      </c>
    </row>
    <row r="91" spans="1:22" x14ac:dyDescent="0.25">
      <c r="A91" t="s">
        <v>8</v>
      </c>
      <c r="B91">
        <v>70</v>
      </c>
      <c r="C91">
        <v>110</v>
      </c>
      <c r="D91">
        <v>35</v>
      </c>
      <c r="E91">
        <v>120</v>
      </c>
      <c r="F91">
        <v>90</v>
      </c>
      <c r="G91">
        <v>45</v>
      </c>
      <c r="H91" s="7">
        <f t="shared" si="56"/>
        <v>-20</v>
      </c>
      <c r="I91" s="7">
        <f t="shared" si="57"/>
        <v>60</v>
      </c>
      <c r="J91" s="7">
        <f t="shared" si="58"/>
        <v>-82.5</v>
      </c>
      <c r="K91" s="7">
        <f t="shared" si="59"/>
        <v>-30</v>
      </c>
      <c r="L91" s="7">
        <v>90</v>
      </c>
      <c r="M91" s="7">
        <v>45</v>
      </c>
      <c r="N91">
        <f t="shared" si="60"/>
        <v>20.109215859845115</v>
      </c>
      <c r="O91">
        <f t="shared" si="61"/>
        <v>-7.3191560074174573</v>
      </c>
      <c r="P91">
        <f t="shared" si="62"/>
        <v>5.0154943145581417</v>
      </c>
      <c r="Q91" s="9">
        <v>20</v>
      </c>
      <c r="R91" s="9">
        <v>-11.5</v>
      </c>
      <c r="S91">
        <v>5</v>
      </c>
      <c r="T91">
        <f t="shared" si="63"/>
        <v>0.10921585984511495</v>
      </c>
      <c r="U91">
        <f>O91-R91</f>
        <v>4.1808439925825427</v>
      </c>
      <c r="V91">
        <f t="shared" si="55"/>
        <v>1.5494314558141653E-2</v>
      </c>
    </row>
    <row r="92" spans="1:22" x14ac:dyDescent="0.25">
      <c r="A92" t="s">
        <v>9</v>
      </c>
      <c r="B92">
        <v>55</v>
      </c>
      <c r="C92">
        <v>100</v>
      </c>
      <c r="D92">
        <v>30</v>
      </c>
      <c r="E92">
        <v>110</v>
      </c>
      <c r="F92">
        <v>90</v>
      </c>
      <c r="G92">
        <v>45</v>
      </c>
      <c r="H92" s="7">
        <f t="shared" si="56"/>
        <v>-35</v>
      </c>
      <c r="I92" s="7">
        <f t="shared" si="57"/>
        <v>75</v>
      </c>
      <c r="J92" s="7">
        <f t="shared" si="58"/>
        <v>-90</v>
      </c>
      <c r="K92" s="7">
        <f t="shared" si="59"/>
        <v>-20</v>
      </c>
      <c r="L92" s="7">
        <v>90</v>
      </c>
      <c r="M92" s="7">
        <v>45</v>
      </c>
      <c r="N92">
        <f t="shared" si="60"/>
        <v>18.522769709815996</v>
      </c>
      <c r="O92">
        <f t="shared" si="61"/>
        <v>-12.969782979335639</v>
      </c>
      <c r="P92">
        <f t="shared" si="62"/>
        <v>10.495886183076573</v>
      </c>
      <c r="Q92" s="9">
        <v>10</v>
      </c>
      <c r="R92" s="9">
        <v>-11.5</v>
      </c>
      <c r="S92">
        <v>5</v>
      </c>
      <c r="T92">
        <f t="shared" si="63"/>
        <v>8.5227697098159965</v>
      </c>
      <c r="U92">
        <f>O92-R92</f>
        <v>-1.4697829793356387</v>
      </c>
      <c r="V92">
        <f t="shared" si="55"/>
        <v>5.4958861830765731</v>
      </c>
    </row>
    <row r="93" spans="1:22" x14ac:dyDescent="0.25">
      <c r="A93" t="s">
        <v>10</v>
      </c>
      <c r="B93">
        <v>100</v>
      </c>
      <c r="C93">
        <v>110</v>
      </c>
      <c r="D93">
        <v>50</v>
      </c>
      <c r="E93">
        <v>120</v>
      </c>
      <c r="F93">
        <v>90</v>
      </c>
      <c r="G93">
        <v>45</v>
      </c>
      <c r="H93" s="7">
        <f t="shared" si="56"/>
        <v>10</v>
      </c>
      <c r="I93" s="7">
        <f t="shared" si="57"/>
        <v>60</v>
      </c>
      <c r="J93" s="7">
        <f t="shared" si="58"/>
        <v>-60</v>
      </c>
      <c r="K93" s="7">
        <f t="shared" si="59"/>
        <v>-30</v>
      </c>
      <c r="L93" s="7">
        <v>90</v>
      </c>
      <c r="M93" s="7">
        <v>45</v>
      </c>
      <c r="N93">
        <f t="shared" si="60"/>
        <v>25.742302650409979</v>
      </c>
      <c r="O93">
        <f t="shared" si="61"/>
        <v>4.5390625028303067</v>
      </c>
      <c r="P93">
        <f t="shared" si="62"/>
        <v>12.343266739736608</v>
      </c>
      <c r="Q93" s="9">
        <v>20</v>
      </c>
      <c r="R93" s="9">
        <v>0</v>
      </c>
      <c r="S93">
        <v>5</v>
      </c>
      <c r="T93">
        <f t="shared" si="63"/>
        <v>5.7423026504099788</v>
      </c>
      <c r="U93">
        <f t="shared" si="63"/>
        <v>4.5390625028303067</v>
      </c>
      <c r="V93">
        <f t="shared" si="55"/>
        <v>7.3432667397366078</v>
      </c>
    </row>
    <row r="94" spans="1:22" x14ac:dyDescent="0.25">
      <c r="A94" t="s">
        <v>11</v>
      </c>
      <c r="B94">
        <v>90</v>
      </c>
      <c r="C94">
        <v>100</v>
      </c>
      <c r="D94">
        <v>30</v>
      </c>
      <c r="E94">
        <v>145</v>
      </c>
      <c r="F94">
        <v>90</v>
      </c>
      <c r="G94">
        <v>45</v>
      </c>
      <c r="H94" s="7">
        <f t="shared" si="56"/>
        <v>0</v>
      </c>
      <c r="I94" s="7">
        <f t="shared" si="57"/>
        <v>75</v>
      </c>
      <c r="J94" s="7">
        <f t="shared" si="58"/>
        <v>-90</v>
      </c>
      <c r="K94" s="7">
        <f t="shared" si="59"/>
        <v>-55</v>
      </c>
      <c r="L94" s="7">
        <v>90</v>
      </c>
      <c r="M94" s="7">
        <v>45</v>
      </c>
      <c r="N94">
        <f t="shared" si="60"/>
        <v>14.739450209328947</v>
      </c>
      <c r="O94">
        <f t="shared" si="61"/>
        <v>0</v>
      </c>
      <c r="P94">
        <f t="shared" si="62"/>
        <v>4.454969139901344</v>
      </c>
      <c r="Q94" s="9">
        <v>10</v>
      </c>
      <c r="R94" s="9">
        <v>0</v>
      </c>
      <c r="S94">
        <v>5</v>
      </c>
      <c r="T94">
        <f t="shared" si="63"/>
        <v>4.7394502093289468</v>
      </c>
      <c r="U94">
        <f t="shared" si="63"/>
        <v>0</v>
      </c>
      <c r="V94">
        <f t="shared" si="55"/>
        <v>-0.54503086009865598</v>
      </c>
    </row>
    <row r="95" spans="1:22" x14ac:dyDescent="0.25">
      <c r="A95" t="s">
        <v>12</v>
      </c>
      <c r="B95">
        <v>120</v>
      </c>
      <c r="C95">
        <v>115</v>
      </c>
      <c r="D95">
        <v>50</v>
      </c>
      <c r="E95">
        <v>110</v>
      </c>
      <c r="F95">
        <v>90</v>
      </c>
      <c r="G95">
        <v>45</v>
      </c>
      <c r="H95" s="7">
        <f t="shared" si="56"/>
        <v>30</v>
      </c>
      <c r="I95" s="7">
        <f t="shared" si="57"/>
        <v>52.5</v>
      </c>
      <c r="J95" s="7">
        <f t="shared" si="58"/>
        <v>-60</v>
      </c>
      <c r="K95" s="7">
        <f t="shared" si="59"/>
        <v>-20</v>
      </c>
      <c r="L95" s="7">
        <v>90</v>
      </c>
      <c r="M95" s="7">
        <v>45</v>
      </c>
      <c r="N95">
        <f t="shared" si="60"/>
        <v>23.878109028737793</v>
      </c>
      <c r="O95">
        <f t="shared" si="61"/>
        <v>13.786032675480996</v>
      </c>
      <c r="P95">
        <f t="shared" si="62"/>
        <v>11.362937705249575</v>
      </c>
      <c r="Q95" s="9">
        <v>20</v>
      </c>
      <c r="R95" s="9">
        <v>11.5</v>
      </c>
      <c r="S95">
        <v>5</v>
      </c>
      <c r="T95">
        <f t="shared" si="63"/>
        <v>3.8781090287377928</v>
      </c>
      <c r="U95">
        <f t="shared" si="63"/>
        <v>2.2860326754809961</v>
      </c>
      <c r="V95">
        <f t="shared" si="55"/>
        <v>6.3629377052495748</v>
      </c>
    </row>
    <row r="96" spans="1:22" x14ac:dyDescent="0.25">
      <c r="A96" t="s">
        <v>13</v>
      </c>
      <c r="B96">
        <v>160</v>
      </c>
      <c r="C96">
        <v>100</v>
      </c>
      <c r="D96">
        <v>30</v>
      </c>
      <c r="E96">
        <v>120</v>
      </c>
      <c r="F96">
        <v>90</v>
      </c>
      <c r="G96">
        <v>45</v>
      </c>
      <c r="H96" s="7">
        <f t="shared" si="56"/>
        <v>70</v>
      </c>
      <c r="I96" s="7">
        <f t="shared" si="57"/>
        <v>75</v>
      </c>
      <c r="J96" s="7">
        <f t="shared" si="58"/>
        <v>-90</v>
      </c>
      <c r="K96" s="7">
        <f t="shared" si="59"/>
        <v>-30</v>
      </c>
      <c r="L96" s="7">
        <v>90</v>
      </c>
      <c r="M96" s="7">
        <v>45</v>
      </c>
      <c r="N96">
        <f t="shared" si="60"/>
        <v>7.1014941125594078</v>
      </c>
      <c r="O96">
        <f t="shared" si="61"/>
        <v>19.511194718646909</v>
      </c>
      <c r="P96">
        <f t="shared" si="62"/>
        <v>8.2926354932908009</v>
      </c>
      <c r="Q96" s="9">
        <v>10</v>
      </c>
      <c r="R96" s="9">
        <v>11.5</v>
      </c>
      <c r="S96">
        <v>5</v>
      </c>
      <c r="T96">
        <f t="shared" si="63"/>
        <v>-2.8985058874405922</v>
      </c>
      <c r="U96">
        <f t="shared" si="63"/>
        <v>8.0111947186469088</v>
      </c>
      <c r="V96">
        <f t="shared" si="55"/>
        <v>3.2926354932908009</v>
      </c>
    </row>
    <row r="97" spans="1:22" x14ac:dyDescent="0.25">
      <c r="A97" t="s">
        <v>15</v>
      </c>
      <c r="B97">
        <v>140</v>
      </c>
      <c r="C97">
        <v>130</v>
      </c>
      <c r="D97">
        <v>70</v>
      </c>
      <c r="E97">
        <v>90</v>
      </c>
      <c r="F97">
        <v>90</v>
      </c>
      <c r="G97">
        <v>45</v>
      </c>
      <c r="H97" s="7">
        <f t="shared" si="56"/>
        <v>50</v>
      </c>
      <c r="I97" s="7">
        <f t="shared" si="57"/>
        <v>30</v>
      </c>
      <c r="J97" s="7">
        <f t="shared" si="58"/>
        <v>-30</v>
      </c>
      <c r="K97" s="7">
        <f t="shared" si="59"/>
        <v>0</v>
      </c>
      <c r="L97" s="7">
        <v>90</v>
      </c>
      <c r="M97" s="7">
        <v>45</v>
      </c>
      <c r="N97">
        <f t="shared" si="60"/>
        <v>20.693432975636465</v>
      </c>
      <c r="O97">
        <f t="shared" si="61"/>
        <v>24.661473091822245</v>
      </c>
      <c r="P97">
        <f t="shared" si="62"/>
        <v>16.75</v>
      </c>
      <c r="Q97" s="9">
        <v>20</v>
      </c>
      <c r="R97" s="9">
        <v>23</v>
      </c>
      <c r="S97">
        <v>5</v>
      </c>
      <c r="T97">
        <f t="shared" si="63"/>
        <v>0.69343297563646544</v>
      </c>
      <c r="U97">
        <f t="shared" si="63"/>
        <v>1.6614730918222449</v>
      </c>
      <c r="V97">
        <f t="shared" si="55"/>
        <v>11.75</v>
      </c>
    </row>
    <row r="98" spans="1:22" x14ac:dyDescent="0.25">
      <c r="A98" t="s">
        <v>14</v>
      </c>
      <c r="B98">
        <v>170</v>
      </c>
      <c r="C98">
        <v>110</v>
      </c>
      <c r="D98">
        <v>40</v>
      </c>
      <c r="E98">
        <v>90</v>
      </c>
      <c r="F98">
        <v>90</v>
      </c>
      <c r="G98">
        <v>45</v>
      </c>
      <c r="H98" s="7">
        <f t="shared" si="56"/>
        <v>80</v>
      </c>
      <c r="I98" s="7">
        <f t="shared" si="57"/>
        <v>60</v>
      </c>
      <c r="J98" s="7">
        <f t="shared" si="58"/>
        <v>-75</v>
      </c>
      <c r="K98" s="7">
        <f t="shared" si="59"/>
        <v>0</v>
      </c>
      <c r="L98" s="7">
        <v>90</v>
      </c>
      <c r="M98" s="7">
        <v>45</v>
      </c>
      <c r="N98">
        <f t="shared" si="60"/>
        <v>4.7868367189380541</v>
      </c>
      <c r="O98">
        <f t="shared" si="61"/>
        <v>27.147500057591863</v>
      </c>
      <c r="P98">
        <f t="shared" si="62"/>
        <v>14.64042870237863</v>
      </c>
      <c r="Q98" s="9">
        <v>10</v>
      </c>
      <c r="R98" s="9">
        <v>23</v>
      </c>
      <c r="S98">
        <v>5</v>
      </c>
      <c r="T98">
        <f t="shared" si="63"/>
        <v>-5.2131632810619459</v>
      </c>
      <c r="U98">
        <f t="shared" si="63"/>
        <v>4.1475000575918628</v>
      </c>
      <c r="V98">
        <f t="shared" si="55"/>
        <v>9.6404287023786299</v>
      </c>
    </row>
    <row r="101" spans="1:22" x14ac:dyDescent="0.25">
      <c r="B101" s="17" t="s">
        <v>38</v>
      </c>
      <c r="C101" s="17"/>
      <c r="D101" s="17"/>
      <c r="E101" s="17"/>
      <c r="F101" s="17"/>
      <c r="G101" s="17"/>
      <c r="H101" s="17" t="s">
        <v>39</v>
      </c>
      <c r="I101" s="17"/>
      <c r="J101" s="17"/>
      <c r="K101" s="17"/>
      <c r="L101" s="17"/>
      <c r="M101" s="17"/>
      <c r="N101" s="17" t="s">
        <v>19</v>
      </c>
      <c r="O101" s="17"/>
      <c r="P101" s="17"/>
      <c r="Q101" s="17" t="s">
        <v>42</v>
      </c>
      <c r="R101" s="17"/>
      <c r="S101" s="17"/>
      <c r="T101" s="17" t="s">
        <v>41</v>
      </c>
      <c r="U101" s="17"/>
      <c r="V101" s="17"/>
    </row>
    <row r="102" spans="1:22" x14ac:dyDescent="0.25">
      <c r="B102" t="s">
        <v>0</v>
      </c>
      <c r="C102" t="s">
        <v>1</v>
      </c>
      <c r="D102" t="s">
        <v>2</v>
      </c>
      <c r="E102" t="s">
        <v>3</v>
      </c>
      <c r="F102" t="s">
        <v>4</v>
      </c>
      <c r="G102" t="s">
        <v>5</v>
      </c>
      <c r="H102" t="s">
        <v>0</v>
      </c>
      <c r="I102" t="s">
        <v>1</v>
      </c>
      <c r="J102" t="s">
        <v>2</v>
      </c>
      <c r="K102" t="s">
        <v>3</v>
      </c>
      <c r="L102" t="s">
        <v>4</v>
      </c>
      <c r="M102" t="s">
        <v>5</v>
      </c>
      <c r="N102" t="s">
        <v>16</v>
      </c>
      <c r="O102" t="s">
        <v>17</v>
      </c>
      <c r="P102" t="s">
        <v>18</v>
      </c>
      <c r="Q102" s="7" t="s">
        <v>16</v>
      </c>
      <c r="R102" s="7" t="s">
        <v>17</v>
      </c>
      <c r="S102" s="7" t="s">
        <v>18</v>
      </c>
      <c r="T102" s="7" t="s">
        <v>16</v>
      </c>
      <c r="U102" s="7" t="s">
        <v>17</v>
      </c>
      <c r="V102" s="7" t="s">
        <v>18</v>
      </c>
    </row>
    <row r="103" spans="1:22" x14ac:dyDescent="0.25">
      <c r="A103" t="s">
        <v>6</v>
      </c>
      <c r="B103">
        <v>30</v>
      </c>
      <c r="C103">
        <v>130</v>
      </c>
      <c r="D103">
        <v>60</v>
      </c>
      <c r="E103">
        <v>80</v>
      </c>
      <c r="F103">
        <v>90</v>
      </c>
      <c r="G103">
        <v>45</v>
      </c>
      <c r="H103" s="7">
        <f>-90+B103</f>
        <v>-60</v>
      </c>
      <c r="I103" s="7">
        <f>(150-C103)*(90/60)</f>
        <v>30</v>
      </c>
      <c r="J103" s="7">
        <f>((D103-30)*(90/60))-90</f>
        <v>-45</v>
      </c>
      <c r="K103" s="7">
        <f>90-E103</f>
        <v>10</v>
      </c>
      <c r="L103" s="7">
        <v>90</v>
      </c>
      <c r="M103" s="7">
        <v>45</v>
      </c>
      <c r="N103">
        <f>COS(RADIANS(H103))*((16.5*COS(RADIANS(I103+J103+K103)))+(6.5*COS(RADIANS(I103+J103)))+(10.5*COS(RADIANS(I103)))+0.1)</f>
        <v>15.95449856456468</v>
      </c>
      <c r="O103">
        <f>SIN(RADIANS(H103))*((16.5*COS(RADIANS(I103+J103+K103)))+(6.5*COS(RADIANS(I103+J103)))+(10.5*COS(RADIANS(I103)))+0.1)</f>
        <v>-27.63400212311074</v>
      </c>
      <c r="P103">
        <f>(16.5*SIN(RADIANS(I103+J103+K103)))+(6.5*SIN(RADIANS(I103+J103)))+(10.5*SIN(RADIANS(I103)))+11.5</f>
        <v>13.629606451497255</v>
      </c>
      <c r="Q103" s="9">
        <v>20</v>
      </c>
      <c r="R103" s="9">
        <v>-23.5</v>
      </c>
      <c r="S103">
        <v>5</v>
      </c>
      <c r="T103">
        <f>N103-Q103</f>
        <v>-4.0455014354353196</v>
      </c>
      <c r="U103">
        <f>O103-R103</f>
        <v>-4.13400212311074</v>
      </c>
      <c r="V103">
        <f t="shared" ref="V103:V112" si="64">P103-S103</f>
        <v>8.6296064514972546</v>
      </c>
    </row>
    <row r="104" spans="1:22" x14ac:dyDescent="0.25">
      <c r="A104" t="s">
        <v>7</v>
      </c>
      <c r="B104">
        <v>10</v>
      </c>
      <c r="C104">
        <v>130</v>
      </c>
      <c r="D104">
        <v>90</v>
      </c>
      <c r="E104">
        <v>160</v>
      </c>
      <c r="F104">
        <v>90</v>
      </c>
      <c r="G104">
        <v>45</v>
      </c>
      <c r="H104" s="7">
        <f t="shared" ref="H104:H112" si="65">-90+B104</f>
        <v>-80</v>
      </c>
      <c r="I104" s="7">
        <f t="shared" ref="I104:I112" si="66">(150-C104)*(90/60)</f>
        <v>30</v>
      </c>
      <c r="J104" s="7">
        <f t="shared" ref="J104:J112" si="67">((D104-30)*(90/60))-90</f>
        <v>0</v>
      </c>
      <c r="K104" s="7">
        <f t="shared" ref="K104:K112" si="68">90-E104</f>
        <v>-70</v>
      </c>
      <c r="L104" s="7">
        <v>90</v>
      </c>
      <c r="M104" s="7">
        <v>45</v>
      </c>
      <c r="N104">
        <f t="shared" ref="N104:N112" si="69">COS(RADIANS(H104))*((16.5*COS(RADIANS(I104+J104+K104)))+(6.5*COS(RADIANS(I104+J104)))+(10.5*COS(RADIANS(I104)))+0.1)</f>
        <v>4.7687549375656637</v>
      </c>
      <c r="O104">
        <f t="shared" ref="O104:O112" si="70">SIN(RADIANS(H104))*((16.5*COS(RADIANS(I104+J104+K104)))+(6.5*COS(RADIANS(I104+J104)))+(10.5*COS(RADIANS(I104)))+0.1)</f>
        <v>-27.044953179628322</v>
      </c>
      <c r="P104">
        <f t="shared" ref="P104:P112" si="71">(16.5*SIN(RADIANS(I104+J104+K104)))+(6.5*SIN(RADIANS(I104+J104)))+(10.5*SIN(RADIANS(I104)))+11.5</f>
        <v>9.3940044401721003</v>
      </c>
      <c r="Q104" s="9">
        <v>10</v>
      </c>
      <c r="R104" s="9">
        <v>-23.5</v>
      </c>
      <c r="S104">
        <v>5</v>
      </c>
      <c r="T104">
        <f t="shared" ref="T104:U112" si="72">N104-Q104</f>
        <v>-5.2312450624343363</v>
      </c>
      <c r="U104">
        <f>O104-R104</f>
        <v>-3.5449531796283225</v>
      </c>
      <c r="V104">
        <f t="shared" si="64"/>
        <v>4.3940044401721003</v>
      </c>
    </row>
    <row r="105" spans="1:22" x14ac:dyDescent="0.25">
      <c r="A105" t="s">
        <v>8</v>
      </c>
      <c r="B105">
        <v>70</v>
      </c>
      <c r="C105">
        <v>110</v>
      </c>
      <c r="D105">
        <v>35</v>
      </c>
      <c r="E105">
        <v>120</v>
      </c>
      <c r="F105">
        <v>90</v>
      </c>
      <c r="G105">
        <v>45</v>
      </c>
      <c r="H105" s="7">
        <f t="shared" si="65"/>
        <v>-20</v>
      </c>
      <c r="I105" s="7">
        <f t="shared" si="66"/>
        <v>60</v>
      </c>
      <c r="J105" s="7">
        <f t="shared" si="67"/>
        <v>-82.5</v>
      </c>
      <c r="K105" s="7">
        <f t="shared" si="68"/>
        <v>-30</v>
      </c>
      <c r="L105" s="7">
        <v>90</v>
      </c>
      <c r="M105" s="7">
        <v>45</v>
      </c>
      <c r="N105">
        <f t="shared" si="69"/>
        <v>20.109215859845115</v>
      </c>
      <c r="O105">
        <f t="shared" si="70"/>
        <v>-7.3191560074174573</v>
      </c>
      <c r="P105">
        <f t="shared" si="71"/>
        <v>5.0154943145581417</v>
      </c>
      <c r="Q105" s="9">
        <v>20</v>
      </c>
      <c r="R105" s="9">
        <v>-11.5</v>
      </c>
      <c r="S105">
        <v>5</v>
      </c>
      <c r="T105">
        <f t="shared" si="72"/>
        <v>0.10921585984511495</v>
      </c>
      <c r="U105">
        <f>O105-R105</f>
        <v>4.1808439925825427</v>
      </c>
      <c r="V105">
        <f t="shared" si="64"/>
        <v>1.5494314558141653E-2</v>
      </c>
    </row>
    <row r="106" spans="1:22" x14ac:dyDescent="0.25">
      <c r="A106" t="s">
        <v>9</v>
      </c>
      <c r="B106">
        <v>55</v>
      </c>
      <c r="C106">
        <v>100</v>
      </c>
      <c r="D106">
        <v>30</v>
      </c>
      <c r="E106">
        <v>110</v>
      </c>
      <c r="F106">
        <v>90</v>
      </c>
      <c r="G106">
        <v>45</v>
      </c>
      <c r="H106" s="7">
        <f t="shared" si="65"/>
        <v>-35</v>
      </c>
      <c r="I106" s="7">
        <f t="shared" si="66"/>
        <v>75</v>
      </c>
      <c r="J106" s="7">
        <f t="shared" si="67"/>
        <v>-90</v>
      </c>
      <c r="K106" s="7">
        <f t="shared" si="68"/>
        <v>-20</v>
      </c>
      <c r="L106" s="7">
        <v>90</v>
      </c>
      <c r="M106" s="7">
        <v>45</v>
      </c>
      <c r="N106">
        <f t="shared" si="69"/>
        <v>18.522769709815996</v>
      </c>
      <c r="O106">
        <f t="shared" si="70"/>
        <v>-12.969782979335639</v>
      </c>
      <c r="P106">
        <f t="shared" si="71"/>
        <v>10.495886183076573</v>
      </c>
      <c r="Q106" s="9">
        <v>10</v>
      </c>
      <c r="R106" s="9">
        <v>-11.5</v>
      </c>
      <c r="S106">
        <v>5</v>
      </c>
      <c r="T106">
        <f t="shared" si="72"/>
        <v>8.5227697098159965</v>
      </c>
      <c r="U106">
        <f>O106-R106</f>
        <v>-1.4697829793356387</v>
      </c>
      <c r="V106">
        <f t="shared" si="64"/>
        <v>5.4958861830765731</v>
      </c>
    </row>
    <row r="107" spans="1:22" x14ac:dyDescent="0.25">
      <c r="A107" t="s">
        <v>10</v>
      </c>
      <c r="B107">
        <v>100</v>
      </c>
      <c r="C107">
        <v>110</v>
      </c>
      <c r="D107">
        <v>50</v>
      </c>
      <c r="E107">
        <v>120</v>
      </c>
      <c r="F107">
        <v>90</v>
      </c>
      <c r="G107">
        <v>45</v>
      </c>
      <c r="H107" s="7">
        <f t="shared" si="65"/>
        <v>10</v>
      </c>
      <c r="I107" s="7">
        <f t="shared" si="66"/>
        <v>60</v>
      </c>
      <c r="J107" s="7">
        <f t="shared" si="67"/>
        <v>-60</v>
      </c>
      <c r="K107" s="7">
        <f t="shared" si="68"/>
        <v>-30</v>
      </c>
      <c r="L107" s="7">
        <v>90</v>
      </c>
      <c r="M107" s="7">
        <v>45</v>
      </c>
      <c r="N107">
        <f t="shared" si="69"/>
        <v>25.742302650409979</v>
      </c>
      <c r="O107">
        <f t="shared" si="70"/>
        <v>4.5390625028303067</v>
      </c>
      <c r="P107">
        <f t="shared" si="71"/>
        <v>12.343266739736608</v>
      </c>
      <c r="Q107" s="9">
        <v>20</v>
      </c>
      <c r="R107" s="9">
        <v>0</v>
      </c>
      <c r="S107">
        <v>5</v>
      </c>
      <c r="T107">
        <f t="shared" si="72"/>
        <v>5.7423026504099788</v>
      </c>
      <c r="U107">
        <f t="shared" si="72"/>
        <v>4.5390625028303067</v>
      </c>
      <c r="V107">
        <f t="shared" si="64"/>
        <v>7.3432667397366078</v>
      </c>
    </row>
    <row r="108" spans="1:22" x14ac:dyDescent="0.25">
      <c r="A108" t="s">
        <v>11</v>
      </c>
      <c r="B108">
        <v>90</v>
      </c>
      <c r="C108">
        <v>100</v>
      </c>
      <c r="D108">
        <v>30</v>
      </c>
      <c r="E108">
        <v>145</v>
      </c>
      <c r="F108">
        <v>90</v>
      </c>
      <c r="G108">
        <v>45</v>
      </c>
      <c r="H108" s="7">
        <f t="shared" si="65"/>
        <v>0</v>
      </c>
      <c r="I108" s="7">
        <f t="shared" si="66"/>
        <v>75</v>
      </c>
      <c r="J108" s="7">
        <f t="shared" si="67"/>
        <v>-90</v>
      </c>
      <c r="K108" s="7">
        <f t="shared" si="68"/>
        <v>-55</v>
      </c>
      <c r="L108" s="7">
        <v>90</v>
      </c>
      <c r="M108" s="7">
        <v>45</v>
      </c>
      <c r="N108">
        <f t="shared" si="69"/>
        <v>14.739450209328947</v>
      </c>
      <c r="O108">
        <f t="shared" si="70"/>
        <v>0</v>
      </c>
      <c r="P108">
        <f t="shared" si="71"/>
        <v>4.454969139901344</v>
      </c>
      <c r="Q108" s="9">
        <v>10</v>
      </c>
      <c r="R108" s="9">
        <v>0</v>
      </c>
      <c r="S108">
        <v>5</v>
      </c>
      <c r="T108">
        <f t="shared" si="72"/>
        <v>4.7394502093289468</v>
      </c>
      <c r="U108">
        <f t="shared" si="72"/>
        <v>0</v>
      </c>
      <c r="V108">
        <f t="shared" si="64"/>
        <v>-0.54503086009865598</v>
      </c>
    </row>
    <row r="109" spans="1:22" x14ac:dyDescent="0.25">
      <c r="A109" t="s">
        <v>12</v>
      </c>
      <c r="B109">
        <v>120</v>
      </c>
      <c r="C109">
        <v>115</v>
      </c>
      <c r="D109">
        <v>50</v>
      </c>
      <c r="E109">
        <v>110</v>
      </c>
      <c r="F109">
        <v>90</v>
      </c>
      <c r="G109">
        <v>45</v>
      </c>
      <c r="H109" s="7">
        <f t="shared" si="65"/>
        <v>30</v>
      </c>
      <c r="I109" s="7">
        <f t="shared" si="66"/>
        <v>52.5</v>
      </c>
      <c r="J109" s="7">
        <f t="shared" si="67"/>
        <v>-60</v>
      </c>
      <c r="K109" s="7">
        <f t="shared" si="68"/>
        <v>-20</v>
      </c>
      <c r="L109" s="7">
        <v>90</v>
      </c>
      <c r="M109" s="7">
        <v>45</v>
      </c>
      <c r="N109">
        <f t="shared" si="69"/>
        <v>23.878109028737793</v>
      </c>
      <c r="O109">
        <f t="shared" si="70"/>
        <v>13.786032675480996</v>
      </c>
      <c r="P109">
        <f t="shared" si="71"/>
        <v>11.362937705249575</v>
      </c>
      <c r="Q109" s="9">
        <v>20</v>
      </c>
      <c r="R109" s="9">
        <v>11.5</v>
      </c>
      <c r="S109">
        <v>5</v>
      </c>
      <c r="T109">
        <f t="shared" si="72"/>
        <v>3.8781090287377928</v>
      </c>
      <c r="U109">
        <f t="shared" si="72"/>
        <v>2.2860326754809961</v>
      </c>
      <c r="V109">
        <f t="shared" si="64"/>
        <v>6.3629377052495748</v>
      </c>
    </row>
    <row r="110" spans="1:22" x14ac:dyDescent="0.25">
      <c r="A110" t="s">
        <v>13</v>
      </c>
      <c r="B110">
        <v>160</v>
      </c>
      <c r="C110">
        <v>100</v>
      </c>
      <c r="D110">
        <v>30</v>
      </c>
      <c r="E110">
        <v>120</v>
      </c>
      <c r="F110">
        <v>90</v>
      </c>
      <c r="G110">
        <v>45</v>
      </c>
      <c r="H110" s="7">
        <f t="shared" si="65"/>
        <v>70</v>
      </c>
      <c r="I110" s="7">
        <f t="shared" si="66"/>
        <v>75</v>
      </c>
      <c r="J110" s="7">
        <f t="shared" si="67"/>
        <v>-90</v>
      </c>
      <c r="K110" s="7">
        <f t="shared" si="68"/>
        <v>-30</v>
      </c>
      <c r="L110" s="7">
        <v>90</v>
      </c>
      <c r="M110" s="7">
        <v>45</v>
      </c>
      <c r="N110">
        <f t="shared" si="69"/>
        <v>7.1014941125594078</v>
      </c>
      <c r="O110">
        <f t="shared" si="70"/>
        <v>19.511194718646909</v>
      </c>
      <c r="P110">
        <f t="shared" si="71"/>
        <v>8.2926354932908009</v>
      </c>
      <c r="Q110" s="9">
        <v>10</v>
      </c>
      <c r="R110" s="9">
        <v>11.5</v>
      </c>
      <c r="S110">
        <v>5</v>
      </c>
      <c r="T110">
        <f t="shared" si="72"/>
        <v>-2.8985058874405922</v>
      </c>
      <c r="U110">
        <f t="shared" si="72"/>
        <v>8.0111947186469088</v>
      </c>
      <c r="V110">
        <f t="shared" si="64"/>
        <v>3.2926354932908009</v>
      </c>
    </row>
    <row r="111" spans="1:22" x14ac:dyDescent="0.25">
      <c r="A111" t="s">
        <v>15</v>
      </c>
      <c r="B111">
        <v>140</v>
      </c>
      <c r="C111">
        <v>130</v>
      </c>
      <c r="D111">
        <v>70</v>
      </c>
      <c r="E111">
        <v>90</v>
      </c>
      <c r="F111">
        <v>90</v>
      </c>
      <c r="G111">
        <v>45</v>
      </c>
      <c r="H111" s="7">
        <f t="shared" si="65"/>
        <v>50</v>
      </c>
      <c r="I111" s="7">
        <f t="shared" si="66"/>
        <v>30</v>
      </c>
      <c r="J111" s="7">
        <f t="shared" si="67"/>
        <v>-30</v>
      </c>
      <c r="K111" s="7">
        <f t="shared" si="68"/>
        <v>0</v>
      </c>
      <c r="L111" s="7">
        <v>90</v>
      </c>
      <c r="M111" s="7">
        <v>45</v>
      </c>
      <c r="N111">
        <f t="shared" si="69"/>
        <v>20.693432975636465</v>
      </c>
      <c r="O111">
        <f t="shared" si="70"/>
        <v>24.661473091822245</v>
      </c>
      <c r="P111">
        <f t="shared" si="71"/>
        <v>16.75</v>
      </c>
      <c r="Q111" s="9">
        <v>20</v>
      </c>
      <c r="R111" s="9">
        <v>23</v>
      </c>
      <c r="S111">
        <v>5</v>
      </c>
      <c r="T111">
        <f t="shared" si="72"/>
        <v>0.69343297563646544</v>
      </c>
      <c r="U111">
        <f t="shared" si="72"/>
        <v>1.6614730918222449</v>
      </c>
      <c r="V111">
        <f t="shared" si="64"/>
        <v>11.75</v>
      </c>
    </row>
    <row r="112" spans="1:22" x14ac:dyDescent="0.25">
      <c r="A112" t="s">
        <v>14</v>
      </c>
      <c r="B112">
        <v>170</v>
      </c>
      <c r="C112">
        <v>110</v>
      </c>
      <c r="D112">
        <v>40</v>
      </c>
      <c r="E112">
        <v>90</v>
      </c>
      <c r="F112">
        <v>90</v>
      </c>
      <c r="G112">
        <v>45</v>
      </c>
      <c r="H112" s="7">
        <f t="shared" si="65"/>
        <v>80</v>
      </c>
      <c r="I112" s="7">
        <f t="shared" si="66"/>
        <v>60</v>
      </c>
      <c r="J112" s="7">
        <f t="shared" si="67"/>
        <v>-75</v>
      </c>
      <c r="K112" s="7">
        <f t="shared" si="68"/>
        <v>0</v>
      </c>
      <c r="L112" s="7">
        <v>90</v>
      </c>
      <c r="M112" s="7">
        <v>45</v>
      </c>
      <c r="N112">
        <f t="shared" si="69"/>
        <v>4.7868367189380541</v>
      </c>
      <c r="O112">
        <f t="shared" si="70"/>
        <v>27.147500057591863</v>
      </c>
      <c r="P112">
        <f t="shared" si="71"/>
        <v>14.64042870237863</v>
      </c>
      <c r="Q112" s="9">
        <v>10</v>
      </c>
      <c r="R112" s="9">
        <v>23</v>
      </c>
      <c r="S112">
        <v>5</v>
      </c>
      <c r="T112">
        <f t="shared" si="72"/>
        <v>-5.2131632810619459</v>
      </c>
      <c r="U112">
        <f t="shared" si="72"/>
        <v>4.1475000575918628</v>
      </c>
      <c r="V112">
        <f t="shared" si="64"/>
        <v>9.6404287023786299</v>
      </c>
    </row>
    <row r="115" spans="1:22" x14ac:dyDescent="0.25">
      <c r="B115" s="17" t="s">
        <v>38</v>
      </c>
      <c r="C115" s="17"/>
      <c r="D115" s="17"/>
      <c r="E115" s="17"/>
      <c r="F115" s="17"/>
      <c r="G115" s="17"/>
      <c r="H115" s="17" t="s">
        <v>39</v>
      </c>
      <c r="I115" s="17"/>
      <c r="J115" s="17"/>
      <c r="K115" s="17"/>
      <c r="L115" s="17"/>
      <c r="M115" s="17"/>
      <c r="N115" s="17" t="s">
        <v>19</v>
      </c>
      <c r="O115" s="17"/>
      <c r="P115" s="17"/>
      <c r="Q115" s="17" t="s">
        <v>42</v>
      </c>
      <c r="R115" s="17"/>
      <c r="S115" s="17"/>
      <c r="T115" s="17" t="s">
        <v>41</v>
      </c>
      <c r="U115" s="17"/>
      <c r="V115" s="17"/>
    </row>
    <row r="116" spans="1:22" x14ac:dyDescent="0.25">
      <c r="B116" t="s">
        <v>0</v>
      </c>
      <c r="C116" t="s">
        <v>1</v>
      </c>
      <c r="D116" t="s">
        <v>2</v>
      </c>
      <c r="E116" t="s">
        <v>3</v>
      </c>
      <c r="F116" t="s">
        <v>4</v>
      </c>
      <c r="G116" t="s">
        <v>5</v>
      </c>
      <c r="H116" t="s">
        <v>0</v>
      </c>
      <c r="I116" t="s">
        <v>1</v>
      </c>
      <c r="J116" t="s">
        <v>2</v>
      </c>
      <c r="K116" t="s">
        <v>3</v>
      </c>
      <c r="L116" t="s">
        <v>4</v>
      </c>
      <c r="M116" t="s">
        <v>5</v>
      </c>
      <c r="N116" t="s">
        <v>16</v>
      </c>
      <c r="O116" t="s">
        <v>17</v>
      </c>
      <c r="P116" t="s">
        <v>18</v>
      </c>
      <c r="Q116" s="7" t="s">
        <v>16</v>
      </c>
      <c r="R116" s="7" t="s">
        <v>17</v>
      </c>
      <c r="S116" s="7" t="s">
        <v>18</v>
      </c>
      <c r="T116" s="7" t="s">
        <v>16</v>
      </c>
      <c r="U116" s="7" t="s">
        <v>17</v>
      </c>
      <c r="V116" s="7" t="s">
        <v>18</v>
      </c>
    </row>
    <row r="117" spans="1:22" x14ac:dyDescent="0.25">
      <c r="A117" t="s">
        <v>6</v>
      </c>
      <c r="B117">
        <v>30</v>
      </c>
      <c r="C117">
        <v>130</v>
      </c>
      <c r="D117">
        <v>60</v>
      </c>
      <c r="E117">
        <v>80</v>
      </c>
      <c r="F117">
        <v>90</v>
      </c>
      <c r="G117">
        <v>45</v>
      </c>
      <c r="H117" s="7">
        <f>-90+B117</f>
        <v>-60</v>
      </c>
      <c r="I117" s="7">
        <f>(150-C117)*(90/60)</f>
        <v>30</v>
      </c>
      <c r="J117" s="7">
        <f>((D117-30)*(90/60))-90</f>
        <v>-45</v>
      </c>
      <c r="K117" s="7">
        <f>90-E117</f>
        <v>10</v>
      </c>
      <c r="L117" s="7">
        <v>90</v>
      </c>
      <c r="M117" s="7">
        <v>45</v>
      </c>
      <c r="N117">
        <f>COS(RADIANS(H117))*((16.5*COS(RADIANS(I117+J117+K117)))+(6.5*COS(RADIANS(I117+J117)))+(10.5*COS(RADIANS(I117)))+0.1)</f>
        <v>15.95449856456468</v>
      </c>
      <c r="O117">
        <f>SIN(RADIANS(H117))*((16.5*COS(RADIANS(I117+J117+K117)))+(6.5*COS(RADIANS(I117+J117)))+(10.5*COS(RADIANS(I117)))+0.1)</f>
        <v>-27.63400212311074</v>
      </c>
      <c r="P117">
        <f>(16.5*SIN(RADIANS(I117+J117+K117)))+(6.5*SIN(RADIANS(I117+J117)))+(10.5*SIN(RADIANS(I117)))+11.5</f>
        <v>13.629606451497255</v>
      </c>
      <c r="Q117" s="9">
        <v>20</v>
      </c>
      <c r="R117" s="9">
        <v>-23.5</v>
      </c>
      <c r="S117">
        <v>5</v>
      </c>
      <c r="T117">
        <f>N117-Q117</f>
        <v>-4.0455014354353196</v>
      </c>
      <c r="U117">
        <f>O117-R117</f>
        <v>-4.13400212311074</v>
      </c>
      <c r="V117">
        <f t="shared" ref="V117:V126" si="73">P117-S117</f>
        <v>8.6296064514972546</v>
      </c>
    </row>
    <row r="118" spans="1:22" x14ac:dyDescent="0.25">
      <c r="A118" t="s">
        <v>7</v>
      </c>
      <c r="B118">
        <v>10</v>
      </c>
      <c r="C118">
        <v>130</v>
      </c>
      <c r="D118">
        <v>90</v>
      </c>
      <c r="E118">
        <v>160</v>
      </c>
      <c r="F118">
        <v>90</v>
      </c>
      <c r="G118">
        <v>45</v>
      </c>
      <c r="H118" s="7">
        <f t="shared" ref="H118:H126" si="74">-90+B118</f>
        <v>-80</v>
      </c>
      <c r="I118" s="7">
        <f t="shared" ref="I118:I126" si="75">(150-C118)*(90/60)</f>
        <v>30</v>
      </c>
      <c r="J118" s="7">
        <f t="shared" ref="J118:J126" si="76">((D118-30)*(90/60))-90</f>
        <v>0</v>
      </c>
      <c r="K118" s="7">
        <f t="shared" ref="K118:K126" si="77">90-E118</f>
        <v>-70</v>
      </c>
      <c r="L118" s="7">
        <v>90</v>
      </c>
      <c r="M118" s="7">
        <v>45</v>
      </c>
      <c r="N118">
        <f t="shared" ref="N118:N126" si="78">COS(RADIANS(H118))*((16.5*COS(RADIANS(I118+J118+K118)))+(6.5*COS(RADIANS(I118+J118)))+(10.5*COS(RADIANS(I118)))+0.1)</f>
        <v>4.7687549375656637</v>
      </c>
      <c r="O118">
        <f t="shared" ref="O118:O126" si="79">SIN(RADIANS(H118))*((16.5*COS(RADIANS(I118+J118+K118)))+(6.5*COS(RADIANS(I118+J118)))+(10.5*COS(RADIANS(I118)))+0.1)</f>
        <v>-27.044953179628322</v>
      </c>
      <c r="P118">
        <f t="shared" ref="P118:P126" si="80">(16.5*SIN(RADIANS(I118+J118+K118)))+(6.5*SIN(RADIANS(I118+J118)))+(10.5*SIN(RADIANS(I118)))+11.5</f>
        <v>9.3940044401721003</v>
      </c>
      <c r="Q118" s="9">
        <v>10</v>
      </c>
      <c r="R118" s="9">
        <v>-23.5</v>
      </c>
      <c r="S118">
        <v>5</v>
      </c>
      <c r="T118">
        <f t="shared" ref="T118:U126" si="81">N118-Q118</f>
        <v>-5.2312450624343363</v>
      </c>
      <c r="U118">
        <f>O118-R118</f>
        <v>-3.5449531796283225</v>
      </c>
      <c r="V118">
        <f t="shared" si="73"/>
        <v>4.3940044401721003</v>
      </c>
    </row>
    <row r="119" spans="1:22" x14ac:dyDescent="0.25">
      <c r="A119" t="s">
        <v>8</v>
      </c>
      <c r="B119">
        <v>70</v>
      </c>
      <c r="C119">
        <v>110</v>
      </c>
      <c r="D119">
        <v>35</v>
      </c>
      <c r="E119">
        <v>120</v>
      </c>
      <c r="F119">
        <v>90</v>
      </c>
      <c r="G119">
        <v>45</v>
      </c>
      <c r="H119" s="7">
        <f t="shared" si="74"/>
        <v>-20</v>
      </c>
      <c r="I119" s="7">
        <f t="shared" si="75"/>
        <v>60</v>
      </c>
      <c r="J119" s="7">
        <f t="shared" si="76"/>
        <v>-82.5</v>
      </c>
      <c r="K119" s="7">
        <f t="shared" si="77"/>
        <v>-30</v>
      </c>
      <c r="L119" s="7">
        <v>90</v>
      </c>
      <c r="M119" s="7">
        <v>45</v>
      </c>
      <c r="N119">
        <f t="shared" si="78"/>
        <v>20.109215859845115</v>
      </c>
      <c r="O119">
        <f t="shared" si="79"/>
        <v>-7.3191560074174573</v>
      </c>
      <c r="P119">
        <f t="shared" si="80"/>
        <v>5.0154943145581417</v>
      </c>
      <c r="Q119" s="9">
        <v>20</v>
      </c>
      <c r="R119" s="9">
        <v>-11.5</v>
      </c>
      <c r="S119">
        <v>5</v>
      </c>
      <c r="T119">
        <f t="shared" si="81"/>
        <v>0.10921585984511495</v>
      </c>
      <c r="U119">
        <f>O119-R119</f>
        <v>4.1808439925825427</v>
      </c>
      <c r="V119">
        <f t="shared" si="73"/>
        <v>1.5494314558141653E-2</v>
      </c>
    </row>
    <row r="120" spans="1:22" x14ac:dyDescent="0.25">
      <c r="A120" t="s">
        <v>9</v>
      </c>
      <c r="B120">
        <v>55</v>
      </c>
      <c r="C120">
        <v>100</v>
      </c>
      <c r="D120">
        <v>30</v>
      </c>
      <c r="E120">
        <v>110</v>
      </c>
      <c r="F120">
        <v>90</v>
      </c>
      <c r="G120">
        <v>45</v>
      </c>
      <c r="H120" s="7">
        <f t="shared" si="74"/>
        <v>-35</v>
      </c>
      <c r="I120" s="7">
        <f t="shared" si="75"/>
        <v>75</v>
      </c>
      <c r="J120" s="7">
        <f t="shared" si="76"/>
        <v>-90</v>
      </c>
      <c r="K120" s="7">
        <f t="shared" si="77"/>
        <v>-20</v>
      </c>
      <c r="L120" s="7">
        <v>90</v>
      </c>
      <c r="M120" s="7">
        <v>45</v>
      </c>
      <c r="N120">
        <f t="shared" si="78"/>
        <v>18.522769709815996</v>
      </c>
      <c r="O120">
        <f t="shared" si="79"/>
        <v>-12.969782979335639</v>
      </c>
      <c r="P120">
        <f t="shared" si="80"/>
        <v>10.495886183076573</v>
      </c>
      <c r="Q120" s="9">
        <v>10</v>
      </c>
      <c r="R120" s="9">
        <v>-11.5</v>
      </c>
      <c r="S120">
        <v>5</v>
      </c>
      <c r="T120">
        <f t="shared" si="81"/>
        <v>8.5227697098159965</v>
      </c>
      <c r="U120">
        <f>O120-R120</f>
        <v>-1.4697829793356387</v>
      </c>
      <c r="V120">
        <f t="shared" si="73"/>
        <v>5.4958861830765731</v>
      </c>
    </row>
    <row r="121" spans="1:22" x14ac:dyDescent="0.25">
      <c r="A121" t="s">
        <v>10</v>
      </c>
      <c r="B121">
        <v>100</v>
      </c>
      <c r="C121">
        <v>110</v>
      </c>
      <c r="D121">
        <v>50</v>
      </c>
      <c r="E121">
        <v>120</v>
      </c>
      <c r="F121">
        <v>90</v>
      </c>
      <c r="G121">
        <v>45</v>
      </c>
      <c r="H121" s="7">
        <f t="shared" si="74"/>
        <v>10</v>
      </c>
      <c r="I121" s="7">
        <f t="shared" si="75"/>
        <v>60</v>
      </c>
      <c r="J121" s="7">
        <f t="shared" si="76"/>
        <v>-60</v>
      </c>
      <c r="K121" s="7">
        <f t="shared" si="77"/>
        <v>-30</v>
      </c>
      <c r="L121" s="7">
        <v>90</v>
      </c>
      <c r="M121" s="7">
        <v>45</v>
      </c>
      <c r="N121">
        <f t="shared" si="78"/>
        <v>25.742302650409979</v>
      </c>
      <c r="O121">
        <f t="shared" si="79"/>
        <v>4.5390625028303067</v>
      </c>
      <c r="P121">
        <f t="shared" si="80"/>
        <v>12.343266739736608</v>
      </c>
      <c r="Q121" s="9">
        <v>20</v>
      </c>
      <c r="R121" s="9">
        <v>0</v>
      </c>
      <c r="S121">
        <v>5</v>
      </c>
      <c r="T121">
        <f t="shared" si="81"/>
        <v>5.7423026504099788</v>
      </c>
      <c r="U121">
        <f t="shared" si="81"/>
        <v>4.5390625028303067</v>
      </c>
      <c r="V121">
        <f t="shared" si="73"/>
        <v>7.3432667397366078</v>
      </c>
    </row>
    <row r="122" spans="1:22" x14ac:dyDescent="0.25">
      <c r="A122" t="s">
        <v>11</v>
      </c>
      <c r="B122">
        <v>90</v>
      </c>
      <c r="C122">
        <v>100</v>
      </c>
      <c r="D122">
        <v>30</v>
      </c>
      <c r="E122">
        <v>145</v>
      </c>
      <c r="F122">
        <v>90</v>
      </c>
      <c r="G122">
        <v>45</v>
      </c>
      <c r="H122" s="7">
        <f t="shared" si="74"/>
        <v>0</v>
      </c>
      <c r="I122" s="7">
        <f t="shared" si="75"/>
        <v>75</v>
      </c>
      <c r="J122" s="7">
        <f t="shared" si="76"/>
        <v>-90</v>
      </c>
      <c r="K122" s="7">
        <f t="shared" si="77"/>
        <v>-55</v>
      </c>
      <c r="L122" s="7">
        <v>90</v>
      </c>
      <c r="M122" s="7">
        <v>45</v>
      </c>
      <c r="N122">
        <f t="shared" si="78"/>
        <v>14.739450209328947</v>
      </c>
      <c r="O122">
        <f t="shared" si="79"/>
        <v>0</v>
      </c>
      <c r="P122">
        <f t="shared" si="80"/>
        <v>4.454969139901344</v>
      </c>
      <c r="Q122" s="9">
        <v>10</v>
      </c>
      <c r="R122" s="9">
        <v>0</v>
      </c>
      <c r="S122">
        <v>5</v>
      </c>
      <c r="T122">
        <f t="shared" si="81"/>
        <v>4.7394502093289468</v>
      </c>
      <c r="U122">
        <f t="shared" si="81"/>
        <v>0</v>
      </c>
      <c r="V122">
        <f t="shared" si="73"/>
        <v>-0.54503086009865598</v>
      </c>
    </row>
    <row r="123" spans="1:22" x14ac:dyDescent="0.25">
      <c r="A123" t="s">
        <v>12</v>
      </c>
      <c r="B123">
        <v>120</v>
      </c>
      <c r="C123">
        <v>115</v>
      </c>
      <c r="D123">
        <v>50</v>
      </c>
      <c r="E123">
        <v>110</v>
      </c>
      <c r="F123">
        <v>90</v>
      </c>
      <c r="G123">
        <v>45</v>
      </c>
      <c r="H123" s="7">
        <f t="shared" si="74"/>
        <v>30</v>
      </c>
      <c r="I123" s="7">
        <f t="shared" si="75"/>
        <v>52.5</v>
      </c>
      <c r="J123" s="7">
        <f t="shared" si="76"/>
        <v>-60</v>
      </c>
      <c r="K123" s="7">
        <f t="shared" si="77"/>
        <v>-20</v>
      </c>
      <c r="L123" s="7">
        <v>90</v>
      </c>
      <c r="M123" s="7">
        <v>45</v>
      </c>
      <c r="N123">
        <f t="shared" si="78"/>
        <v>23.878109028737793</v>
      </c>
      <c r="O123">
        <f t="shared" si="79"/>
        <v>13.786032675480996</v>
      </c>
      <c r="P123">
        <f t="shared" si="80"/>
        <v>11.362937705249575</v>
      </c>
      <c r="Q123" s="9">
        <v>20</v>
      </c>
      <c r="R123" s="9">
        <v>11.5</v>
      </c>
      <c r="S123">
        <v>5</v>
      </c>
      <c r="T123">
        <f t="shared" si="81"/>
        <v>3.8781090287377928</v>
      </c>
      <c r="U123">
        <f t="shared" si="81"/>
        <v>2.2860326754809961</v>
      </c>
      <c r="V123">
        <f t="shared" si="73"/>
        <v>6.3629377052495748</v>
      </c>
    </row>
    <row r="124" spans="1:22" x14ac:dyDescent="0.25">
      <c r="A124" t="s">
        <v>13</v>
      </c>
      <c r="B124">
        <v>160</v>
      </c>
      <c r="C124">
        <v>100</v>
      </c>
      <c r="D124">
        <v>30</v>
      </c>
      <c r="E124">
        <v>120</v>
      </c>
      <c r="F124">
        <v>90</v>
      </c>
      <c r="G124">
        <v>45</v>
      </c>
      <c r="H124" s="7">
        <f t="shared" si="74"/>
        <v>70</v>
      </c>
      <c r="I124" s="7">
        <f t="shared" si="75"/>
        <v>75</v>
      </c>
      <c r="J124" s="7">
        <f t="shared" si="76"/>
        <v>-90</v>
      </c>
      <c r="K124" s="7">
        <f t="shared" si="77"/>
        <v>-30</v>
      </c>
      <c r="L124" s="7">
        <v>90</v>
      </c>
      <c r="M124" s="7">
        <v>45</v>
      </c>
      <c r="N124">
        <f t="shared" si="78"/>
        <v>7.1014941125594078</v>
      </c>
      <c r="O124">
        <f t="shared" si="79"/>
        <v>19.511194718646909</v>
      </c>
      <c r="P124">
        <f t="shared" si="80"/>
        <v>8.2926354932908009</v>
      </c>
      <c r="Q124" s="9">
        <v>10</v>
      </c>
      <c r="R124" s="9">
        <v>11.5</v>
      </c>
      <c r="S124">
        <v>5</v>
      </c>
      <c r="T124">
        <f t="shared" si="81"/>
        <v>-2.8985058874405922</v>
      </c>
      <c r="U124">
        <f t="shared" si="81"/>
        <v>8.0111947186469088</v>
      </c>
      <c r="V124">
        <f t="shared" si="73"/>
        <v>3.2926354932908009</v>
      </c>
    </row>
    <row r="125" spans="1:22" x14ac:dyDescent="0.25">
      <c r="A125" t="s">
        <v>15</v>
      </c>
      <c r="B125">
        <v>140</v>
      </c>
      <c r="C125">
        <v>130</v>
      </c>
      <c r="D125">
        <v>70</v>
      </c>
      <c r="E125">
        <v>90</v>
      </c>
      <c r="F125">
        <v>90</v>
      </c>
      <c r="G125">
        <v>45</v>
      </c>
      <c r="H125" s="7">
        <f t="shared" si="74"/>
        <v>50</v>
      </c>
      <c r="I125" s="7">
        <f t="shared" si="75"/>
        <v>30</v>
      </c>
      <c r="J125" s="7">
        <f t="shared" si="76"/>
        <v>-30</v>
      </c>
      <c r="K125" s="7">
        <f t="shared" si="77"/>
        <v>0</v>
      </c>
      <c r="L125" s="7">
        <v>90</v>
      </c>
      <c r="M125" s="7">
        <v>45</v>
      </c>
      <c r="N125">
        <f t="shared" si="78"/>
        <v>20.693432975636465</v>
      </c>
      <c r="O125">
        <f t="shared" si="79"/>
        <v>24.661473091822245</v>
      </c>
      <c r="P125">
        <f t="shared" si="80"/>
        <v>16.75</v>
      </c>
      <c r="Q125" s="9">
        <v>20</v>
      </c>
      <c r="R125" s="9">
        <v>23</v>
      </c>
      <c r="S125">
        <v>5</v>
      </c>
      <c r="T125">
        <f t="shared" si="81"/>
        <v>0.69343297563646544</v>
      </c>
      <c r="U125">
        <f t="shared" si="81"/>
        <v>1.6614730918222449</v>
      </c>
      <c r="V125">
        <f t="shared" si="73"/>
        <v>11.75</v>
      </c>
    </row>
    <row r="126" spans="1:22" x14ac:dyDescent="0.25">
      <c r="A126" t="s">
        <v>14</v>
      </c>
      <c r="B126">
        <v>170</v>
      </c>
      <c r="C126">
        <v>110</v>
      </c>
      <c r="D126">
        <v>40</v>
      </c>
      <c r="E126">
        <v>90</v>
      </c>
      <c r="F126">
        <v>90</v>
      </c>
      <c r="G126">
        <v>45</v>
      </c>
      <c r="H126" s="7">
        <f t="shared" si="74"/>
        <v>80</v>
      </c>
      <c r="I126" s="7">
        <f t="shared" si="75"/>
        <v>60</v>
      </c>
      <c r="J126" s="7">
        <f t="shared" si="76"/>
        <v>-75</v>
      </c>
      <c r="K126" s="7">
        <f t="shared" si="77"/>
        <v>0</v>
      </c>
      <c r="L126" s="7">
        <v>90</v>
      </c>
      <c r="M126" s="7">
        <v>45</v>
      </c>
      <c r="N126">
        <f t="shared" si="78"/>
        <v>4.7868367189380541</v>
      </c>
      <c r="O126">
        <f t="shared" si="79"/>
        <v>27.147500057591863</v>
      </c>
      <c r="P126">
        <f t="shared" si="80"/>
        <v>14.64042870237863</v>
      </c>
      <c r="Q126" s="9">
        <v>10</v>
      </c>
      <c r="R126" s="9">
        <v>23</v>
      </c>
      <c r="S126">
        <v>5</v>
      </c>
      <c r="T126">
        <f t="shared" si="81"/>
        <v>-5.2131632810619459</v>
      </c>
      <c r="U126">
        <f t="shared" si="81"/>
        <v>4.1475000575918628</v>
      </c>
      <c r="V126">
        <f t="shared" si="73"/>
        <v>9.6404287023786299</v>
      </c>
    </row>
    <row r="129" spans="1:22" x14ac:dyDescent="0.25">
      <c r="B129" s="17" t="s">
        <v>38</v>
      </c>
      <c r="C129" s="17"/>
      <c r="D129" s="17"/>
      <c r="E129" s="17"/>
      <c r="F129" s="17"/>
      <c r="G129" s="17"/>
      <c r="H129" s="17" t="s">
        <v>39</v>
      </c>
      <c r="I129" s="17"/>
      <c r="J129" s="17"/>
      <c r="K129" s="17"/>
      <c r="L129" s="17"/>
      <c r="M129" s="17"/>
      <c r="N129" s="17" t="s">
        <v>19</v>
      </c>
      <c r="O129" s="17"/>
      <c r="P129" s="17"/>
      <c r="Q129" s="17" t="s">
        <v>42</v>
      </c>
      <c r="R129" s="17"/>
      <c r="S129" s="17"/>
      <c r="T129" s="17" t="s">
        <v>41</v>
      </c>
      <c r="U129" s="17"/>
      <c r="V129" s="17"/>
    </row>
    <row r="130" spans="1:22" x14ac:dyDescent="0.25">
      <c r="B130" t="s">
        <v>0</v>
      </c>
      <c r="C130" t="s">
        <v>1</v>
      </c>
      <c r="D130" t="s">
        <v>2</v>
      </c>
      <c r="E130" t="s">
        <v>3</v>
      </c>
      <c r="F130" t="s">
        <v>4</v>
      </c>
      <c r="G130" t="s">
        <v>5</v>
      </c>
      <c r="H130" t="s">
        <v>0</v>
      </c>
      <c r="I130" t="s">
        <v>1</v>
      </c>
      <c r="J130" t="s">
        <v>2</v>
      </c>
      <c r="K130" t="s">
        <v>3</v>
      </c>
      <c r="L130" t="s">
        <v>4</v>
      </c>
      <c r="M130" t="s">
        <v>5</v>
      </c>
      <c r="N130" t="s">
        <v>16</v>
      </c>
      <c r="O130" t="s">
        <v>17</v>
      </c>
      <c r="P130" t="s">
        <v>18</v>
      </c>
      <c r="Q130" s="7" t="s">
        <v>16</v>
      </c>
      <c r="R130" s="7" t="s">
        <v>17</v>
      </c>
      <c r="S130" s="7" t="s">
        <v>18</v>
      </c>
      <c r="T130" s="7" t="s">
        <v>16</v>
      </c>
      <c r="U130" s="7" t="s">
        <v>17</v>
      </c>
      <c r="V130" s="7" t="s">
        <v>18</v>
      </c>
    </row>
    <row r="131" spans="1:22" x14ac:dyDescent="0.25">
      <c r="A131" t="s">
        <v>6</v>
      </c>
      <c r="B131">
        <v>30</v>
      </c>
      <c r="C131">
        <v>130</v>
      </c>
      <c r="D131">
        <v>60</v>
      </c>
      <c r="E131">
        <v>80</v>
      </c>
      <c r="F131">
        <v>90</v>
      </c>
      <c r="G131">
        <v>45</v>
      </c>
      <c r="H131" s="7">
        <f>-90+B131</f>
        <v>-60</v>
      </c>
      <c r="I131" s="7">
        <f>(150-C131)*(90/60)</f>
        <v>30</v>
      </c>
      <c r="J131" s="7">
        <f>((D131-30)*(90/60))-90</f>
        <v>-45</v>
      </c>
      <c r="K131" s="7">
        <f>90-E131</f>
        <v>10</v>
      </c>
      <c r="L131" s="7">
        <v>90</v>
      </c>
      <c r="M131" s="7">
        <v>45</v>
      </c>
      <c r="N131">
        <f>COS(RADIANS(H131))*((16.5*COS(RADIANS(I131+J131+K131)))+(6.5*COS(RADIANS(I131+J131)))+(10.5*COS(RADIANS(I131)))+0.1)</f>
        <v>15.95449856456468</v>
      </c>
      <c r="O131">
        <f>SIN(RADIANS(H131))*((16.5*COS(RADIANS(I131+J131+K131)))+(6.5*COS(RADIANS(I131+J131)))+(10.5*COS(RADIANS(I131)))+0.1)</f>
        <v>-27.63400212311074</v>
      </c>
      <c r="P131">
        <f>(16.5*SIN(RADIANS(I131+J131+K131)))+(6.5*SIN(RADIANS(I131+J131)))+(10.5*SIN(RADIANS(I131)))+11.5</f>
        <v>13.629606451497255</v>
      </c>
      <c r="Q131" s="9">
        <v>20</v>
      </c>
      <c r="R131" s="9">
        <v>-23.5</v>
      </c>
      <c r="S131">
        <v>5</v>
      </c>
      <c r="T131">
        <f>N131-Q131</f>
        <v>-4.0455014354353196</v>
      </c>
      <c r="U131">
        <f>O131-R131</f>
        <v>-4.13400212311074</v>
      </c>
      <c r="V131">
        <f t="shared" ref="V131:V140" si="82">P131-S131</f>
        <v>8.6296064514972546</v>
      </c>
    </row>
    <row r="132" spans="1:22" x14ac:dyDescent="0.25">
      <c r="A132" t="s">
        <v>7</v>
      </c>
      <c r="B132">
        <v>10</v>
      </c>
      <c r="C132">
        <v>130</v>
      </c>
      <c r="D132">
        <v>90</v>
      </c>
      <c r="E132">
        <v>160</v>
      </c>
      <c r="F132">
        <v>90</v>
      </c>
      <c r="G132">
        <v>45</v>
      </c>
      <c r="H132" s="7">
        <f t="shared" ref="H132:H140" si="83">-90+B132</f>
        <v>-80</v>
      </c>
      <c r="I132" s="7">
        <f t="shared" ref="I132:I140" si="84">(150-C132)*(90/60)</f>
        <v>30</v>
      </c>
      <c r="J132" s="7">
        <f t="shared" ref="J132:J140" si="85">((D132-30)*(90/60))-90</f>
        <v>0</v>
      </c>
      <c r="K132" s="7">
        <f t="shared" ref="K132:K140" si="86">90-E132</f>
        <v>-70</v>
      </c>
      <c r="L132" s="7">
        <v>90</v>
      </c>
      <c r="M132" s="7">
        <v>45</v>
      </c>
      <c r="N132">
        <f t="shared" ref="N132:N140" si="87">COS(RADIANS(H132))*((16.5*COS(RADIANS(I132+J132+K132)))+(6.5*COS(RADIANS(I132+J132)))+(10.5*COS(RADIANS(I132)))+0.1)</f>
        <v>4.7687549375656637</v>
      </c>
      <c r="O132">
        <f t="shared" ref="O132:O140" si="88">SIN(RADIANS(H132))*((16.5*COS(RADIANS(I132+J132+K132)))+(6.5*COS(RADIANS(I132+J132)))+(10.5*COS(RADIANS(I132)))+0.1)</f>
        <v>-27.044953179628322</v>
      </c>
      <c r="P132">
        <f t="shared" ref="P132:P140" si="89">(16.5*SIN(RADIANS(I132+J132+K132)))+(6.5*SIN(RADIANS(I132+J132)))+(10.5*SIN(RADIANS(I132)))+11.5</f>
        <v>9.3940044401721003</v>
      </c>
      <c r="Q132" s="9">
        <v>10</v>
      </c>
      <c r="R132" s="9">
        <v>-23.5</v>
      </c>
      <c r="S132">
        <v>5</v>
      </c>
      <c r="T132">
        <f t="shared" ref="T132:U140" si="90">N132-Q132</f>
        <v>-5.2312450624343363</v>
      </c>
      <c r="U132">
        <f>O132-R132</f>
        <v>-3.5449531796283225</v>
      </c>
      <c r="V132">
        <f t="shared" si="82"/>
        <v>4.3940044401721003</v>
      </c>
    </row>
    <row r="133" spans="1:22" x14ac:dyDescent="0.25">
      <c r="A133" t="s">
        <v>8</v>
      </c>
      <c r="B133">
        <v>70</v>
      </c>
      <c r="C133">
        <v>110</v>
      </c>
      <c r="D133">
        <v>35</v>
      </c>
      <c r="E133">
        <v>120</v>
      </c>
      <c r="F133">
        <v>90</v>
      </c>
      <c r="G133">
        <v>45</v>
      </c>
      <c r="H133" s="7">
        <f t="shared" si="83"/>
        <v>-20</v>
      </c>
      <c r="I133" s="7">
        <f t="shared" si="84"/>
        <v>60</v>
      </c>
      <c r="J133" s="7">
        <f t="shared" si="85"/>
        <v>-82.5</v>
      </c>
      <c r="K133" s="7">
        <f t="shared" si="86"/>
        <v>-30</v>
      </c>
      <c r="L133" s="7">
        <v>90</v>
      </c>
      <c r="M133" s="7">
        <v>45</v>
      </c>
      <c r="N133">
        <f t="shared" si="87"/>
        <v>20.109215859845115</v>
      </c>
      <c r="O133">
        <f t="shared" si="88"/>
        <v>-7.3191560074174573</v>
      </c>
      <c r="P133">
        <f t="shared" si="89"/>
        <v>5.0154943145581417</v>
      </c>
      <c r="Q133" s="9">
        <v>20</v>
      </c>
      <c r="R133" s="9">
        <v>-11.5</v>
      </c>
      <c r="S133">
        <v>5</v>
      </c>
      <c r="T133">
        <f t="shared" si="90"/>
        <v>0.10921585984511495</v>
      </c>
      <c r="U133">
        <f>O133-R133</f>
        <v>4.1808439925825427</v>
      </c>
      <c r="V133">
        <f t="shared" si="82"/>
        <v>1.5494314558141653E-2</v>
      </c>
    </row>
    <row r="134" spans="1:22" x14ac:dyDescent="0.25">
      <c r="A134" t="s">
        <v>9</v>
      </c>
      <c r="B134">
        <v>55</v>
      </c>
      <c r="C134">
        <v>100</v>
      </c>
      <c r="D134">
        <v>30</v>
      </c>
      <c r="E134">
        <v>110</v>
      </c>
      <c r="F134">
        <v>90</v>
      </c>
      <c r="G134">
        <v>45</v>
      </c>
      <c r="H134" s="7">
        <f t="shared" si="83"/>
        <v>-35</v>
      </c>
      <c r="I134" s="7">
        <f t="shared" si="84"/>
        <v>75</v>
      </c>
      <c r="J134" s="7">
        <f t="shared" si="85"/>
        <v>-90</v>
      </c>
      <c r="K134" s="7">
        <f t="shared" si="86"/>
        <v>-20</v>
      </c>
      <c r="L134" s="7">
        <v>90</v>
      </c>
      <c r="M134" s="7">
        <v>45</v>
      </c>
      <c r="N134">
        <f t="shared" si="87"/>
        <v>18.522769709815996</v>
      </c>
      <c r="O134">
        <f t="shared" si="88"/>
        <v>-12.969782979335639</v>
      </c>
      <c r="P134">
        <f t="shared" si="89"/>
        <v>10.495886183076573</v>
      </c>
      <c r="Q134" s="9">
        <v>10</v>
      </c>
      <c r="R134" s="9">
        <v>-11.5</v>
      </c>
      <c r="S134">
        <v>5</v>
      </c>
      <c r="T134">
        <f t="shared" si="90"/>
        <v>8.5227697098159965</v>
      </c>
      <c r="U134">
        <f>O134-R134</f>
        <v>-1.4697829793356387</v>
      </c>
      <c r="V134">
        <f t="shared" si="82"/>
        <v>5.4958861830765731</v>
      </c>
    </row>
    <row r="135" spans="1:22" x14ac:dyDescent="0.25">
      <c r="A135" t="s">
        <v>10</v>
      </c>
      <c r="B135">
        <v>100</v>
      </c>
      <c r="C135">
        <v>110</v>
      </c>
      <c r="D135">
        <v>50</v>
      </c>
      <c r="E135">
        <v>120</v>
      </c>
      <c r="F135">
        <v>90</v>
      </c>
      <c r="G135">
        <v>45</v>
      </c>
      <c r="H135" s="7">
        <f t="shared" si="83"/>
        <v>10</v>
      </c>
      <c r="I135" s="7">
        <f t="shared" si="84"/>
        <v>60</v>
      </c>
      <c r="J135" s="7">
        <f t="shared" si="85"/>
        <v>-60</v>
      </c>
      <c r="K135" s="7">
        <f t="shared" si="86"/>
        <v>-30</v>
      </c>
      <c r="L135" s="7">
        <v>90</v>
      </c>
      <c r="M135" s="7">
        <v>45</v>
      </c>
      <c r="N135">
        <f t="shared" si="87"/>
        <v>25.742302650409979</v>
      </c>
      <c r="O135">
        <f t="shared" si="88"/>
        <v>4.5390625028303067</v>
      </c>
      <c r="P135">
        <f t="shared" si="89"/>
        <v>12.343266739736608</v>
      </c>
      <c r="Q135" s="9">
        <v>20</v>
      </c>
      <c r="R135" s="9">
        <v>0</v>
      </c>
      <c r="S135">
        <v>5</v>
      </c>
      <c r="T135">
        <f t="shared" si="90"/>
        <v>5.7423026504099788</v>
      </c>
      <c r="U135">
        <f t="shared" si="90"/>
        <v>4.5390625028303067</v>
      </c>
      <c r="V135">
        <f t="shared" si="82"/>
        <v>7.3432667397366078</v>
      </c>
    </row>
    <row r="136" spans="1:22" x14ac:dyDescent="0.25">
      <c r="A136" t="s">
        <v>11</v>
      </c>
      <c r="B136">
        <v>90</v>
      </c>
      <c r="C136">
        <v>100</v>
      </c>
      <c r="D136">
        <v>30</v>
      </c>
      <c r="E136">
        <v>145</v>
      </c>
      <c r="F136">
        <v>90</v>
      </c>
      <c r="G136">
        <v>45</v>
      </c>
      <c r="H136" s="7">
        <f t="shared" si="83"/>
        <v>0</v>
      </c>
      <c r="I136" s="7">
        <f t="shared" si="84"/>
        <v>75</v>
      </c>
      <c r="J136" s="7">
        <f t="shared" si="85"/>
        <v>-90</v>
      </c>
      <c r="K136" s="7">
        <f t="shared" si="86"/>
        <v>-55</v>
      </c>
      <c r="L136" s="7">
        <v>90</v>
      </c>
      <c r="M136" s="7">
        <v>45</v>
      </c>
      <c r="N136">
        <f t="shared" si="87"/>
        <v>14.739450209328947</v>
      </c>
      <c r="O136">
        <f t="shared" si="88"/>
        <v>0</v>
      </c>
      <c r="P136">
        <f t="shared" si="89"/>
        <v>4.454969139901344</v>
      </c>
      <c r="Q136" s="9">
        <v>10</v>
      </c>
      <c r="R136" s="9">
        <v>0</v>
      </c>
      <c r="S136">
        <v>5</v>
      </c>
      <c r="T136">
        <f t="shared" si="90"/>
        <v>4.7394502093289468</v>
      </c>
      <c r="U136">
        <f t="shared" si="90"/>
        <v>0</v>
      </c>
      <c r="V136">
        <f t="shared" si="82"/>
        <v>-0.54503086009865598</v>
      </c>
    </row>
    <row r="137" spans="1:22" x14ac:dyDescent="0.25">
      <c r="A137" t="s">
        <v>12</v>
      </c>
      <c r="B137">
        <v>120</v>
      </c>
      <c r="C137">
        <v>115</v>
      </c>
      <c r="D137">
        <v>50</v>
      </c>
      <c r="E137">
        <v>110</v>
      </c>
      <c r="F137">
        <v>90</v>
      </c>
      <c r="G137">
        <v>45</v>
      </c>
      <c r="H137" s="7">
        <f t="shared" si="83"/>
        <v>30</v>
      </c>
      <c r="I137" s="7">
        <f t="shared" si="84"/>
        <v>52.5</v>
      </c>
      <c r="J137" s="7">
        <f t="shared" si="85"/>
        <v>-60</v>
      </c>
      <c r="K137" s="7">
        <f t="shared" si="86"/>
        <v>-20</v>
      </c>
      <c r="L137" s="7">
        <v>90</v>
      </c>
      <c r="M137" s="7">
        <v>45</v>
      </c>
      <c r="N137">
        <f t="shared" si="87"/>
        <v>23.878109028737793</v>
      </c>
      <c r="O137">
        <f t="shared" si="88"/>
        <v>13.786032675480996</v>
      </c>
      <c r="P137">
        <f t="shared" si="89"/>
        <v>11.362937705249575</v>
      </c>
      <c r="Q137" s="9">
        <v>20</v>
      </c>
      <c r="R137" s="9">
        <v>11.5</v>
      </c>
      <c r="S137">
        <v>5</v>
      </c>
      <c r="T137">
        <f t="shared" si="90"/>
        <v>3.8781090287377928</v>
      </c>
      <c r="U137">
        <f t="shared" si="90"/>
        <v>2.2860326754809961</v>
      </c>
      <c r="V137">
        <f t="shared" si="82"/>
        <v>6.3629377052495748</v>
      </c>
    </row>
    <row r="138" spans="1:22" x14ac:dyDescent="0.25">
      <c r="A138" t="s">
        <v>13</v>
      </c>
      <c r="B138">
        <v>160</v>
      </c>
      <c r="C138">
        <v>100</v>
      </c>
      <c r="D138">
        <v>30</v>
      </c>
      <c r="E138">
        <v>120</v>
      </c>
      <c r="F138">
        <v>90</v>
      </c>
      <c r="G138">
        <v>45</v>
      </c>
      <c r="H138" s="7">
        <f t="shared" si="83"/>
        <v>70</v>
      </c>
      <c r="I138" s="7">
        <f t="shared" si="84"/>
        <v>75</v>
      </c>
      <c r="J138" s="7">
        <f t="shared" si="85"/>
        <v>-90</v>
      </c>
      <c r="K138" s="7">
        <f t="shared" si="86"/>
        <v>-30</v>
      </c>
      <c r="L138" s="7">
        <v>90</v>
      </c>
      <c r="M138" s="7">
        <v>45</v>
      </c>
      <c r="N138">
        <f t="shared" si="87"/>
        <v>7.1014941125594078</v>
      </c>
      <c r="O138">
        <f t="shared" si="88"/>
        <v>19.511194718646909</v>
      </c>
      <c r="P138">
        <f t="shared" si="89"/>
        <v>8.2926354932908009</v>
      </c>
      <c r="Q138" s="9">
        <v>10</v>
      </c>
      <c r="R138" s="9">
        <v>11.5</v>
      </c>
      <c r="S138">
        <v>5</v>
      </c>
      <c r="T138">
        <f t="shared" si="90"/>
        <v>-2.8985058874405922</v>
      </c>
      <c r="U138">
        <f t="shared" si="90"/>
        <v>8.0111947186469088</v>
      </c>
      <c r="V138">
        <f t="shared" si="82"/>
        <v>3.2926354932908009</v>
      </c>
    </row>
    <row r="139" spans="1:22" x14ac:dyDescent="0.25">
      <c r="A139" t="s">
        <v>15</v>
      </c>
      <c r="B139">
        <v>140</v>
      </c>
      <c r="C139">
        <v>130</v>
      </c>
      <c r="D139">
        <v>70</v>
      </c>
      <c r="E139">
        <v>90</v>
      </c>
      <c r="F139">
        <v>90</v>
      </c>
      <c r="G139">
        <v>45</v>
      </c>
      <c r="H139" s="7">
        <f t="shared" si="83"/>
        <v>50</v>
      </c>
      <c r="I139" s="7">
        <f t="shared" si="84"/>
        <v>30</v>
      </c>
      <c r="J139" s="7">
        <f t="shared" si="85"/>
        <v>-30</v>
      </c>
      <c r="K139" s="7">
        <f t="shared" si="86"/>
        <v>0</v>
      </c>
      <c r="L139" s="7">
        <v>90</v>
      </c>
      <c r="M139" s="7">
        <v>45</v>
      </c>
      <c r="N139">
        <f t="shared" si="87"/>
        <v>20.693432975636465</v>
      </c>
      <c r="O139">
        <f t="shared" si="88"/>
        <v>24.661473091822245</v>
      </c>
      <c r="P139">
        <f t="shared" si="89"/>
        <v>16.75</v>
      </c>
      <c r="Q139" s="9">
        <v>20</v>
      </c>
      <c r="R139" s="9">
        <v>23</v>
      </c>
      <c r="S139">
        <v>5</v>
      </c>
      <c r="T139">
        <f t="shared" si="90"/>
        <v>0.69343297563646544</v>
      </c>
      <c r="U139">
        <f t="shared" si="90"/>
        <v>1.6614730918222449</v>
      </c>
      <c r="V139">
        <f t="shared" si="82"/>
        <v>11.75</v>
      </c>
    </row>
    <row r="140" spans="1:22" x14ac:dyDescent="0.25">
      <c r="A140" t="s">
        <v>14</v>
      </c>
      <c r="B140">
        <v>170</v>
      </c>
      <c r="C140">
        <v>110</v>
      </c>
      <c r="D140">
        <v>40</v>
      </c>
      <c r="E140">
        <v>90</v>
      </c>
      <c r="F140">
        <v>90</v>
      </c>
      <c r="G140">
        <v>45</v>
      </c>
      <c r="H140" s="7">
        <f t="shared" si="83"/>
        <v>80</v>
      </c>
      <c r="I140" s="7">
        <f t="shared" si="84"/>
        <v>60</v>
      </c>
      <c r="J140" s="7">
        <f t="shared" si="85"/>
        <v>-75</v>
      </c>
      <c r="K140" s="7">
        <f t="shared" si="86"/>
        <v>0</v>
      </c>
      <c r="L140" s="7">
        <v>90</v>
      </c>
      <c r="M140" s="7">
        <v>45</v>
      </c>
      <c r="N140">
        <f t="shared" si="87"/>
        <v>4.7868367189380541</v>
      </c>
      <c r="O140">
        <f t="shared" si="88"/>
        <v>27.147500057591863</v>
      </c>
      <c r="P140">
        <f t="shared" si="89"/>
        <v>14.64042870237863</v>
      </c>
      <c r="Q140" s="9">
        <v>10</v>
      </c>
      <c r="R140" s="9">
        <v>23</v>
      </c>
      <c r="S140">
        <v>5</v>
      </c>
      <c r="T140">
        <f t="shared" si="90"/>
        <v>-5.2131632810619459</v>
      </c>
      <c r="U140">
        <f t="shared" si="90"/>
        <v>4.1475000575918628</v>
      </c>
      <c r="V140">
        <f t="shared" si="82"/>
        <v>9.6404287023786299</v>
      </c>
    </row>
    <row r="143" spans="1:22" x14ac:dyDescent="0.25">
      <c r="B143" s="17" t="s">
        <v>38</v>
      </c>
      <c r="C143" s="17"/>
      <c r="D143" s="17"/>
      <c r="E143" s="17"/>
      <c r="F143" s="17"/>
      <c r="G143" s="17"/>
      <c r="H143" s="17" t="s">
        <v>39</v>
      </c>
      <c r="I143" s="17"/>
      <c r="J143" s="17"/>
      <c r="K143" s="17"/>
      <c r="L143" s="17"/>
      <c r="M143" s="17"/>
      <c r="N143" s="17" t="s">
        <v>19</v>
      </c>
      <c r="O143" s="17"/>
      <c r="P143" s="17"/>
      <c r="Q143" s="17" t="s">
        <v>42</v>
      </c>
      <c r="R143" s="17"/>
      <c r="S143" s="17"/>
      <c r="T143" s="17" t="s">
        <v>41</v>
      </c>
      <c r="U143" s="17"/>
      <c r="V143" s="17"/>
    </row>
    <row r="144" spans="1:22" x14ac:dyDescent="0.25">
      <c r="B144" t="s">
        <v>0</v>
      </c>
      <c r="C144" t="s">
        <v>1</v>
      </c>
      <c r="D144" t="s">
        <v>2</v>
      </c>
      <c r="E144" t="s">
        <v>3</v>
      </c>
      <c r="F144" t="s">
        <v>4</v>
      </c>
      <c r="G144" t="s">
        <v>5</v>
      </c>
      <c r="H144" t="s">
        <v>0</v>
      </c>
      <c r="I144" t="s">
        <v>1</v>
      </c>
      <c r="J144" t="s">
        <v>2</v>
      </c>
      <c r="K144" t="s">
        <v>3</v>
      </c>
      <c r="L144" t="s">
        <v>4</v>
      </c>
      <c r="M144" t="s">
        <v>5</v>
      </c>
      <c r="N144" t="s">
        <v>16</v>
      </c>
      <c r="O144" t="s">
        <v>17</v>
      </c>
      <c r="P144" t="s">
        <v>18</v>
      </c>
      <c r="Q144" s="7" t="s">
        <v>16</v>
      </c>
      <c r="R144" s="7" t="s">
        <v>17</v>
      </c>
      <c r="S144" s="7" t="s">
        <v>18</v>
      </c>
      <c r="T144" s="7" t="s">
        <v>16</v>
      </c>
      <c r="U144" s="7" t="s">
        <v>17</v>
      </c>
      <c r="V144" s="7" t="s">
        <v>18</v>
      </c>
    </row>
    <row r="145" spans="1:22" x14ac:dyDescent="0.25">
      <c r="A145" t="s">
        <v>6</v>
      </c>
      <c r="B145">
        <v>30</v>
      </c>
      <c r="C145">
        <v>130</v>
      </c>
      <c r="D145">
        <v>60</v>
      </c>
      <c r="E145">
        <v>80</v>
      </c>
      <c r="F145">
        <v>90</v>
      </c>
      <c r="G145">
        <v>45</v>
      </c>
      <c r="H145" s="7">
        <f>-90+B145</f>
        <v>-60</v>
      </c>
      <c r="I145" s="7">
        <f>(150-C145)*(90/60)</f>
        <v>30</v>
      </c>
      <c r="J145" s="7">
        <f>((D145-30)*(90/60))-90</f>
        <v>-45</v>
      </c>
      <c r="K145" s="7">
        <f>90-E145</f>
        <v>10</v>
      </c>
      <c r="L145" s="7">
        <v>90</v>
      </c>
      <c r="M145" s="7">
        <v>45</v>
      </c>
      <c r="N145">
        <f>COS(RADIANS(H145))*((16.5*COS(RADIANS(I145+J145+K145)))+(6.5*COS(RADIANS(I145+J145)))+(10.5*COS(RADIANS(I145)))+0.1)</f>
        <v>15.95449856456468</v>
      </c>
      <c r="O145">
        <f>SIN(RADIANS(H145))*((16.5*COS(RADIANS(I145+J145+K145)))+(6.5*COS(RADIANS(I145+J145)))+(10.5*COS(RADIANS(I145)))+0.1)</f>
        <v>-27.63400212311074</v>
      </c>
      <c r="P145">
        <f>(16.5*SIN(RADIANS(I145+J145+K145)))+(6.5*SIN(RADIANS(I145+J145)))+(10.5*SIN(RADIANS(I145)))+11.5</f>
        <v>13.629606451497255</v>
      </c>
      <c r="Q145" s="9">
        <v>20</v>
      </c>
      <c r="R145" s="9">
        <v>-23.5</v>
      </c>
      <c r="S145">
        <v>5</v>
      </c>
      <c r="T145">
        <f>N145-Q145</f>
        <v>-4.0455014354353196</v>
      </c>
      <c r="U145">
        <f>O145+R145</f>
        <v>-51.13400212311074</v>
      </c>
      <c r="V145">
        <f t="shared" ref="V145:V154" si="91">P145-S145</f>
        <v>8.6296064514972546</v>
      </c>
    </row>
    <row r="146" spans="1:22" x14ac:dyDescent="0.25">
      <c r="A146" t="s">
        <v>7</v>
      </c>
      <c r="B146">
        <v>10</v>
      </c>
      <c r="C146">
        <v>130</v>
      </c>
      <c r="D146">
        <v>90</v>
      </c>
      <c r="E146">
        <v>160</v>
      </c>
      <c r="F146">
        <v>90</v>
      </c>
      <c r="G146">
        <v>45</v>
      </c>
      <c r="H146" s="7">
        <f t="shared" ref="H146:H154" si="92">-90+B146</f>
        <v>-80</v>
      </c>
      <c r="I146" s="7">
        <f t="shared" ref="I146:I154" si="93">(150-C146)*(90/60)</f>
        <v>30</v>
      </c>
      <c r="J146" s="7">
        <f t="shared" ref="J146:J154" si="94">((D146-30)*(90/60))-90</f>
        <v>0</v>
      </c>
      <c r="K146" s="7">
        <f t="shared" ref="K146:K154" si="95">90-E146</f>
        <v>-70</v>
      </c>
      <c r="L146" s="7">
        <v>90</v>
      </c>
      <c r="M146" s="7">
        <v>45</v>
      </c>
      <c r="N146">
        <f t="shared" ref="N146:N154" si="96">COS(RADIANS(H146))*((16.5*COS(RADIANS(I146+J146+K146)))+(6.5*COS(RADIANS(I146+J146)))+(10.5*COS(RADIANS(I146)))+0.1)</f>
        <v>4.7687549375656637</v>
      </c>
      <c r="O146">
        <f t="shared" ref="O146:O154" si="97">SIN(RADIANS(H146))*((16.5*COS(RADIANS(I146+J146+K146)))+(6.5*COS(RADIANS(I146+J146)))+(10.5*COS(RADIANS(I146)))+0.1)</f>
        <v>-27.044953179628322</v>
      </c>
      <c r="P146">
        <f t="shared" ref="P146:P154" si="98">(16.5*SIN(RADIANS(I146+J146+K146)))+(6.5*SIN(RADIANS(I146+J146)))+(10.5*SIN(RADIANS(I146)))+11.5</f>
        <v>9.3940044401721003</v>
      </c>
      <c r="Q146" s="9">
        <v>10</v>
      </c>
      <c r="R146" s="9">
        <v>-23.5</v>
      </c>
      <c r="S146">
        <v>5</v>
      </c>
      <c r="T146">
        <f t="shared" ref="T146:U154" si="99">N146-Q146</f>
        <v>-5.2312450624343363</v>
      </c>
      <c r="U146">
        <f>O146+R146</f>
        <v>-50.544953179628322</v>
      </c>
      <c r="V146">
        <f t="shared" si="91"/>
        <v>4.3940044401721003</v>
      </c>
    </row>
    <row r="147" spans="1:22" x14ac:dyDescent="0.25">
      <c r="A147" t="s">
        <v>8</v>
      </c>
      <c r="B147">
        <v>70</v>
      </c>
      <c r="C147">
        <v>110</v>
      </c>
      <c r="D147">
        <v>35</v>
      </c>
      <c r="E147">
        <v>120</v>
      </c>
      <c r="F147">
        <v>90</v>
      </c>
      <c r="G147">
        <v>45</v>
      </c>
      <c r="H147" s="7">
        <f t="shared" si="92"/>
        <v>-20</v>
      </c>
      <c r="I147" s="7">
        <f t="shared" si="93"/>
        <v>60</v>
      </c>
      <c r="J147" s="7">
        <f t="shared" si="94"/>
        <v>-82.5</v>
      </c>
      <c r="K147" s="7">
        <f t="shared" si="95"/>
        <v>-30</v>
      </c>
      <c r="L147" s="7">
        <v>90</v>
      </c>
      <c r="M147" s="7">
        <v>45</v>
      </c>
      <c r="N147">
        <f t="shared" si="96"/>
        <v>20.109215859845115</v>
      </c>
      <c r="O147">
        <f t="shared" si="97"/>
        <v>-7.3191560074174573</v>
      </c>
      <c r="P147">
        <f t="shared" si="98"/>
        <v>5.0154943145581417</v>
      </c>
      <c r="Q147" s="9">
        <v>20</v>
      </c>
      <c r="R147" s="9">
        <v>-11.5</v>
      </c>
      <c r="S147">
        <v>5</v>
      </c>
      <c r="T147">
        <f t="shared" si="99"/>
        <v>0.10921585984511495</v>
      </c>
      <c r="U147">
        <f>O147+R147</f>
        <v>-18.819156007417458</v>
      </c>
      <c r="V147">
        <f t="shared" si="91"/>
        <v>1.5494314558141653E-2</v>
      </c>
    </row>
    <row r="148" spans="1:22" x14ac:dyDescent="0.25">
      <c r="A148" t="s">
        <v>9</v>
      </c>
      <c r="B148">
        <v>55</v>
      </c>
      <c r="C148">
        <v>100</v>
      </c>
      <c r="D148">
        <v>30</v>
      </c>
      <c r="E148">
        <v>110</v>
      </c>
      <c r="F148">
        <v>90</v>
      </c>
      <c r="G148">
        <v>45</v>
      </c>
      <c r="H148" s="7">
        <f t="shared" si="92"/>
        <v>-35</v>
      </c>
      <c r="I148" s="7">
        <f t="shared" si="93"/>
        <v>75</v>
      </c>
      <c r="J148" s="7">
        <f t="shared" si="94"/>
        <v>-90</v>
      </c>
      <c r="K148" s="7">
        <f t="shared" si="95"/>
        <v>-20</v>
      </c>
      <c r="L148" s="7">
        <v>90</v>
      </c>
      <c r="M148" s="7">
        <v>45</v>
      </c>
      <c r="N148">
        <f t="shared" si="96"/>
        <v>18.522769709815996</v>
      </c>
      <c r="O148">
        <f t="shared" si="97"/>
        <v>-12.969782979335639</v>
      </c>
      <c r="P148">
        <f t="shared" si="98"/>
        <v>10.495886183076573</v>
      </c>
      <c r="Q148" s="9">
        <v>10</v>
      </c>
      <c r="R148" s="9">
        <v>-11.5</v>
      </c>
      <c r="S148">
        <v>5</v>
      </c>
      <c r="T148">
        <f t="shared" si="99"/>
        <v>8.5227697098159965</v>
      </c>
      <c r="U148">
        <f>O148+R148</f>
        <v>-24.469782979335641</v>
      </c>
      <c r="V148">
        <f t="shared" si="91"/>
        <v>5.4958861830765731</v>
      </c>
    </row>
    <row r="149" spans="1:22" x14ac:dyDescent="0.25">
      <c r="A149" t="s">
        <v>10</v>
      </c>
      <c r="B149">
        <v>100</v>
      </c>
      <c r="C149">
        <v>110</v>
      </c>
      <c r="D149">
        <v>50</v>
      </c>
      <c r="E149">
        <v>120</v>
      </c>
      <c r="F149">
        <v>90</v>
      </c>
      <c r="G149">
        <v>45</v>
      </c>
      <c r="H149" s="7">
        <f t="shared" si="92"/>
        <v>10</v>
      </c>
      <c r="I149" s="7">
        <f t="shared" si="93"/>
        <v>60</v>
      </c>
      <c r="J149" s="7">
        <f t="shared" si="94"/>
        <v>-60</v>
      </c>
      <c r="K149" s="7">
        <f t="shared" si="95"/>
        <v>-30</v>
      </c>
      <c r="L149" s="7">
        <v>90</v>
      </c>
      <c r="M149" s="7">
        <v>45</v>
      </c>
      <c r="N149">
        <f t="shared" si="96"/>
        <v>25.742302650409979</v>
      </c>
      <c r="O149">
        <f t="shared" si="97"/>
        <v>4.5390625028303067</v>
      </c>
      <c r="P149">
        <f t="shared" si="98"/>
        <v>12.343266739736608</v>
      </c>
      <c r="Q149" s="9">
        <v>20</v>
      </c>
      <c r="R149" s="9">
        <v>0</v>
      </c>
      <c r="S149">
        <v>5</v>
      </c>
      <c r="T149">
        <f t="shared" si="99"/>
        <v>5.7423026504099788</v>
      </c>
      <c r="U149">
        <f t="shared" si="99"/>
        <v>4.5390625028303067</v>
      </c>
      <c r="V149">
        <f t="shared" si="91"/>
        <v>7.3432667397366078</v>
      </c>
    </row>
    <row r="150" spans="1:22" x14ac:dyDescent="0.25">
      <c r="A150" t="s">
        <v>11</v>
      </c>
      <c r="B150">
        <v>90</v>
      </c>
      <c r="C150">
        <v>100</v>
      </c>
      <c r="D150">
        <v>30</v>
      </c>
      <c r="E150">
        <v>145</v>
      </c>
      <c r="F150">
        <v>90</v>
      </c>
      <c r="G150">
        <v>45</v>
      </c>
      <c r="H150" s="7">
        <f t="shared" si="92"/>
        <v>0</v>
      </c>
      <c r="I150" s="7">
        <f t="shared" si="93"/>
        <v>75</v>
      </c>
      <c r="J150" s="7">
        <f t="shared" si="94"/>
        <v>-90</v>
      </c>
      <c r="K150" s="7">
        <f t="shared" si="95"/>
        <v>-55</v>
      </c>
      <c r="L150" s="7">
        <v>90</v>
      </c>
      <c r="M150" s="7">
        <v>45</v>
      </c>
      <c r="N150">
        <f t="shared" si="96"/>
        <v>14.739450209328947</v>
      </c>
      <c r="O150">
        <f t="shared" si="97"/>
        <v>0</v>
      </c>
      <c r="P150">
        <f t="shared" si="98"/>
        <v>4.454969139901344</v>
      </c>
      <c r="Q150" s="9">
        <v>10</v>
      </c>
      <c r="R150" s="9">
        <v>0</v>
      </c>
      <c r="S150">
        <v>5</v>
      </c>
      <c r="T150">
        <f t="shared" si="99"/>
        <v>4.7394502093289468</v>
      </c>
      <c r="U150">
        <f t="shared" si="99"/>
        <v>0</v>
      </c>
      <c r="V150">
        <f t="shared" si="91"/>
        <v>-0.54503086009865598</v>
      </c>
    </row>
    <row r="151" spans="1:22" x14ac:dyDescent="0.25">
      <c r="A151" t="s">
        <v>12</v>
      </c>
      <c r="B151">
        <v>120</v>
      </c>
      <c r="C151">
        <v>115</v>
      </c>
      <c r="D151">
        <v>50</v>
      </c>
      <c r="E151">
        <v>110</v>
      </c>
      <c r="F151">
        <v>90</v>
      </c>
      <c r="G151">
        <v>45</v>
      </c>
      <c r="H151" s="7">
        <f t="shared" si="92"/>
        <v>30</v>
      </c>
      <c r="I151" s="7">
        <f t="shared" si="93"/>
        <v>52.5</v>
      </c>
      <c r="J151" s="7">
        <f t="shared" si="94"/>
        <v>-60</v>
      </c>
      <c r="K151" s="7">
        <f t="shared" si="95"/>
        <v>-20</v>
      </c>
      <c r="L151" s="7">
        <v>90</v>
      </c>
      <c r="M151" s="7">
        <v>45</v>
      </c>
      <c r="N151">
        <f t="shared" si="96"/>
        <v>23.878109028737793</v>
      </c>
      <c r="O151">
        <f t="shared" si="97"/>
        <v>13.786032675480996</v>
      </c>
      <c r="P151">
        <f t="shared" si="98"/>
        <v>11.362937705249575</v>
      </c>
      <c r="Q151" s="9">
        <v>20</v>
      </c>
      <c r="R151" s="9">
        <v>11.5</v>
      </c>
      <c r="S151">
        <v>5</v>
      </c>
      <c r="T151">
        <f t="shared" si="99"/>
        <v>3.8781090287377928</v>
      </c>
      <c r="U151">
        <f t="shared" si="99"/>
        <v>2.2860326754809961</v>
      </c>
      <c r="V151">
        <f t="shared" si="91"/>
        <v>6.3629377052495748</v>
      </c>
    </row>
    <row r="152" spans="1:22" x14ac:dyDescent="0.25">
      <c r="A152" t="s">
        <v>13</v>
      </c>
      <c r="B152">
        <v>160</v>
      </c>
      <c r="C152">
        <v>100</v>
      </c>
      <c r="D152">
        <v>30</v>
      </c>
      <c r="E152">
        <v>120</v>
      </c>
      <c r="F152">
        <v>90</v>
      </c>
      <c r="G152">
        <v>45</v>
      </c>
      <c r="H152" s="7">
        <f t="shared" si="92"/>
        <v>70</v>
      </c>
      <c r="I152" s="7">
        <f t="shared" si="93"/>
        <v>75</v>
      </c>
      <c r="J152" s="7">
        <f t="shared" si="94"/>
        <v>-90</v>
      </c>
      <c r="K152" s="7">
        <f t="shared" si="95"/>
        <v>-30</v>
      </c>
      <c r="L152" s="7">
        <v>90</v>
      </c>
      <c r="M152" s="7">
        <v>45</v>
      </c>
      <c r="N152">
        <f t="shared" si="96"/>
        <v>7.1014941125594078</v>
      </c>
      <c r="O152">
        <f t="shared" si="97"/>
        <v>19.511194718646909</v>
      </c>
      <c r="P152">
        <f t="shared" si="98"/>
        <v>8.2926354932908009</v>
      </c>
      <c r="Q152" s="9">
        <v>10</v>
      </c>
      <c r="R152" s="9">
        <v>11.5</v>
      </c>
      <c r="S152">
        <v>5</v>
      </c>
      <c r="T152">
        <f t="shared" si="99"/>
        <v>-2.8985058874405922</v>
      </c>
      <c r="U152">
        <f t="shared" si="99"/>
        <v>8.0111947186469088</v>
      </c>
      <c r="V152">
        <f t="shared" si="91"/>
        <v>3.2926354932908009</v>
      </c>
    </row>
    <row r="153" spans="1:22" x14ac:dyDescent="0.25">
      <c r="A153" t="s">
        <v>15</v>
      </c>
      <c r="B153">
        <v>140</v>
      </c>
      <c r="C153">
        <v>130</v>
      </c>
      <c r="D153">
        <v>70</v>
      </c>
      <c r="E153">
        <v>90</v>
      </c>
      <c r="F153">
        <v>90</v>
      </c>
      <c r="G153">
        <v>45</v>
      </c>
      <c r="H153" s="7">
        <f t="shared" si="92"/>
        <v>50</v>
      </c>
      <c r="I153" s="7">
        <f t="shared" si="93"/>
        <v>30</v>
      </c>
      <c r="J153" s="7">
        <f t="shared" si="94"/>
        <v>-30</v>
      </c>
      <c r="K153" s="7">
        <f t="shared" si="95"/>
        <v>0</v>
      </c>
      <c r="L153" s="7">
        <v>90</v>
      </c>
      <c r="M153" s="7">
        <v>45</v>
      </c>
      <c r="N153">
        <f t="shared" si="96"/>
        <v>20.693432975636465</v>
      </c>
      <c r="O153">
        <f t="shared" si="97"/>
        <v>24.661473091822245</v>
      </c>
      <c r="P153">
        <f t="shared" si="98"/>
        <v>16.75</v>
      </c>
      <c r="Q153" s="9">
        <v>20</v>
      </c>
      <c r="R153" s="9">
        <v>23</v>
      </c>
      <c r="S153">
        <v>5</v>
      </c>
      <c r="T153">
        <f t="shared" si="99"/>
        <v>0.69343297563646544</v>
      </c>
      <c r="U153">
        <f t="shared" si="99"/>
        <v>1.6614730918222449</v>
      </c>
      <c r="V153">
        <f t="shared" si="91"/>
        <v>11.75</v>
      </c>
    </row>
    <row r="154" spans="1:22" x14ac:dyDescent="0.25">
      <c r="A154" t="s">
        <v>14</v>
      </c>
      <c r="B154">
        <v>170</v>
      </c>
      <c r="C154">
        <v>110</v>
      </c>
      <c r="D154">
        <v>40</v>
      </c>
      <c r="E154">
        <v>90</v>
      </c>
      <c r="F154">
        <v>90</v>
      </c>
      <c r="G154">
        <v>45</v>
      </c>
      <c r="H154" s="7">
        <f t="shared" si="92"/>
        <v>80</v>
      </c>
      <c r="I154" s="7">
        <f t="shared" si="93"/>
        <v>60</v>
      </c>
      <c r="J154" s="7">
        <f t="shared" si="94"/>
        <v>-75</v>
      </c>
      <c r="K154" s="7">
        <f t="shared" si="95"/>
        <v>0</v>
      </c>
      <c r="L154" s="7">
        <v>90</v>
      </c>
      <c r="M154" s="7">
        <v>45</v>
      </c>
      <c r="N154">
        <f t="shared" si="96"/>
        <v>4.7868367189380541</v>
      </c>
      <c r="O154">
        <f t="shared" si="97"/>
        <v>27.147500057591863</v>
      </c>
      <c r="P154">
        <f t="shared" si="98"/>
        <v>14.64042870237863</v>
      </c>
      <c r="Q154" s="9">
        <v>10</v>
      </c>
      <c r="R154" s="9">
        <v>23</v>
      </c>
      <c r="S154">
        <v>5</v>
      </c>
      <c r="T154">
        <f t="shared" si="99"/>
        <v>-5.2131632810619459</v>
      </c>
      <c r="U154">
        <f t="shared" si="99"/>
        <v>4.1475000575918628</v>
      </c>
      <c r="V154">
        <f t="shared" si="91"/>
        <v>9.6404287023786299</v>
      </c>
    </row>
  </sheetData>
  <mergeCells count="56">
    <mergeCell ref="Y1:AA1"/>
    <mergeCell ref="T129:V129"/>
    <mergeCell ref="T143:V143"/>
    <mergeCell ref="B143:G143"/>
    <mergeCell ref="H143:M143"/>
    <mergeCell ref="N143:P143"/>
    <mergeCell ref="T59:V59"/>
    <mergeCell ref="T73:V73"/>
    <mergeCell ref="T87:V87"/>
    <mergeCell ref="T101:V101"/>
    <mergeCell ref="T115:V115"/>
    <mergeCell ref="N1:P1"/>
    <mergeCell ref="T1:V1"/>
    <mergeCell ref="T15:V15"/>
    <mergeCell ref="T30:V30"/>
    <mergeCell ref="T45:V45"/>
    <mergeCell ref="Q115:S115"/>
    <mergeCell ref="Q129:S129"/>
    <mergeCell ref="Q143:S143"/>
    <mergeCell ref="B1:G1"/>
    <mergeCell ref="H1:M1"/>
    <mergeCell ref="Q45:S45"/>
    <mergeCell ref="Q59:S59"/>
    <mergeCell ref="Q73:S73"/>
    <mergeCell ref="Q87:S87"/>
    <mergeCell ref="Q101:S101"/>
    <mergeCell ref="N15:P15"/>
    <mergeCell ref="N30:P30"/>
    <mergeCell ref="Q1:S1"/>
    <mergeCell ref="Q15:S15"/>
    <mergeCell ref="Q30:S30"/>
    <mergeCell ref="N45:P45"/>
    <mergeCell ref="H101:M101"/>
    <mergeCell ref="B115:G115"/>
    <mergeCell ref="N59:P59"/>
    <mergeCell ref="N73:P73"/>
    <mergeCell ref="N87:P87"/>
    <mergeCell ref="N101:P101"/>
    <mergeCell ref="N115:P115"/>
    <mergeCell ref="H115:M115"/>
    <mergeCell ref="B129:G129"/>
    <mergeCell ref="H129:M129"/>
    <mergeCell ref="N129:P129"/>
    <mergeCell ref="B15:G15"/>
    <mergeCell ref="H15:M15"/>
    <mergeCell ref="B30:G30"/>
    <mergeCell ref="H30:M30"/>
    <mergeCell ref="B45:G45"/>
    <mergeCell ref="H45:M45"/>
    <mergeCell ref="B59:G59"/>
    <mergeCell ref="H59:M59"/>
    <mergeCell ref="B73:G73"/>
    <mergeCell ref="H73:M73"/>
    <mergeCell ref="B87:G87"/>
    <mergeCell ref="H87:M87"/>
    <mergeCell ref="B101:G101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EB7B6E-55E5-43B4-ACEB-B82132057CC5}">
  <dimension ref="A1:AX154"/>
  <sheetViews>
    <sheetView topLeftCell="Q1" workbookViewId="0">
      <selection activeCell="Y19" sqref="Y19"/>
    </sheetView>
  </sheetViews>
  <sheetFormatPr defaultRowHeight="15" x14ac:dyDescent="0.25"/>
  <sheetData>
    <row r="1" spans="1:26" x14ac:dyDescent="0.25">
      <c r="B1" s="6" t="s">
        <v>40</v>
      </c>
      <c r="C1" s="6"/>
      <c r="D1" s="6"/>
      <c r="E1" s="6"/>
      <c r="F1" s="6"/>
      <c r="G1" s="6"/>
      <c r="H1" s="16" t="s">
        <v>39</v>
      </c>
      <c r="I1" s="16"/>
      <c r="J1" s="16"/>
      <c r="K1" s="16"/>
      <c r="L1" s="16"/>
      <c r="M1" s="16"/>
      <c r="N1" s="17" t="s">
        <v>19</v>
      </c>
      <c r="O1" s="17"/>
      <c r="P1" s="17"/>
      <c r="Q1" s="17" t="s">
        <v>42</v>
      </c>
      <c r="R1" s="17"/>
      <c r="S1" s="17"/>
      <c r="T1" s="17" t="s">
        <v>41</v>
      </c>
      <c r="U1" s="17"/>
      <c r="V1" s="17"/>
    </row>
    <row r="2" spans="1:26" x14ac:dyDescent="0.25"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s="7" t="s">
        <v>0</v>
      </c>
      <c r="I2" s="7" t="s">
        <v>1</v>
      </c>
      <c r="J2" s="7" t="s">
        <v>2</v>
      </c>
      <c r="K2" s="7" t="s">
        <v>3</v>
      </c>
      <c r="L2" s="7" t="s">
        <v>4</v>
      </c>
      <c r="M2" s="7" t="s">
        <v>5</v>
      </c>
      <c r="N2" t="s">
        <v>16</v>
      </c>
      <c r="O2" t="s">
        <v>17</v>
      </c>
      <c r="P2" t="s">
        <v>18</v>
      </c>
      <c r="Q2" s="7" t="s">
        <v>16</v>
      </c>
      <c r="R2" s="7" t="s">
        <v>17</v>
      </c>
      <c r="S2" s="7" t="s">
        <v>18</v>
      </c>
      <c r="T2" s="7" t="s">
        <v>16</v>
      </c>
      <c r="U2" s="7" t="s">
        <v>17</v>
      </c>
      <c r="V2" s="7" t="s">
        <v>18</v>
      </c>
    </row>
    <row r="3" spans="1:26" x14ac:dyDescent="0.25">
      <c r="A3" t="s">
        <v>6</v>
      </c>
      <c r="B3" s="7">
        <v>40.399904329999998</v>
      </c>
      <c r="C3">
        <v>130</v>
      </c>
      <c r="D3">
        <v>60</v>
      </c>
      <c r="E3">
        <v>80</v>
      </c>
      <c r="F3">
        <v>90</v>
      </c>
      <c r="G3">
        <v>45</v>
      </c>
      <c r="H3" s="7">
        <f>-90+B3</f>
        <v>-49.600095670000002</v>
      </c>
      <c r="I3" s="7">
        <f>(150-C3)*(90/60)</f>
        <v>30</v>
      </c>
      <c r="J3" s="7">
        <f>((D3-30)*(90/60))-90</f>
        <v>-45</v>
      </c>
      <c r="K3" s="7">
        <f>90-E3</f>
        <v>10</v>
      </c>
      <c r="L3" s="7">
        <v>90</v>
      </c>
      <c r="M3" s="7">
        <v>45</v>
      </c>
      <c r="N3">
        <f>COS(RADIANS(H3))*((16.5*COS(RADIANS(I3+J3+K3)))+(6.5*COS(RADIANS(I3+J3)))+(10.5*COS(RADIANS(I3)))+0.1)</f>
        <v>20.680815487370833</v>
      </c>
      <c r="O3">
        <f>SIN(RADIANS(H3))*((16.5*COS(RADIANS(I3+J3+K3)))+(6.5*COS(RADIANS(I3+J3)))+(10.5*COS(RADIANS(I3)))+0.1)</f>
        <v>-24.299958200871622</v>
      </c>
      <c r="P3">
        <f>(16.5*SIN(RADIANS(I3+J3+K3)))+(6.5*SIN(RADIANS(I3+J3)))+(10.5*SIN(RADIANS(I3)))+11.5</f>
        <v>13.629606451497255</v>
      </c>
      <c r="Q3" s="9">
        <v>20</v>
      </c>
      <c r="R3" s="9">
        <v>-23.5</v>
      </c>
      <c r="S3">
        <v>5</v>
      </c>
      <c r="T3">
        <f>N3-Q3</f>
        <v>0.68081548737083253</v>
      </c>
      <c r="U3">
        <f>O3-R3</f>
        <v>-0.79995820087162173</v>
      </c>
      <c r="V3">
        <f t="shared" ref="V3:V12" si="0">P3-S3</f>
        <v>8.6296064514972546</v>
      </c>
    </row>
    <row r="4" spans="1:26" x14ac:dyDescent="0.25">
      <c r="A4" t="s">
        <v>7</v>
      </c>
      <c r="B4" s="7">
        <v>23.051300919999999</v>
      </c>
      <c r="C4">
        <v>130</v>
      </c>
      <c r="D4">
        <v>90</v>
      </c>
      <c r="E4">
        <v>125</v>
      </c>
      <c r="F4">
        <v>90</v>
      </c>
      <c r="G4">
        <v>45</v>
      </c>
      <c r="H4" s="7">
        <f t="shared" ref="H4:H12" si="1">-90+B4</f>
        <v>-66.948699079999997</v>
      </c>
      <c r="I4" s="7">
        <f t="shared" ref="I4:I12" si="2">(150-C4)*(90/60)</f>
        <v>30</v>
      </c>
      <c r="J4" s="7">
        <f t="shared" ref="J4:J12" si="3">((D4-30)*(90/60))-90</f>
        <v>0</v>
      </c>
      <c r="K4" s="7">
        <f t="shared" ref="K4:K12" si="4">90-E4</f>
        <v>-35</v>
      </c>
      <c r="L4" s="7">
        <v>90</v>
      </c>
      <c r="M4" s="7">
        <v>45</v>
      </c>
      <c r="N4">
        <f t="shared" ref="N4:N12" si="5">COS(RADIANS(H4))*((16.5*COS(RADIANS(I4+J4+K4)))+(6.5*COS(RADIANS(I4+J4)))+(10.5*COS(RADIANS(I4)))+0.1)</f>
        <v>12.239875187719386</v>
      </c>
      <c r="O4">
        <f t="shared" ref="O4:O12" si="6">SIN(RADIANS(H4))*((16.5*COS(RADIANS(I4+J4+K4)))+(6.5*COS(RADIANS(I4+J4)))+(10.5*COS(RADIANS(I4)))+0.1)</f>
        <v>-28.763706686226147</v>
      </c>
      <c r="P4">
        <f t="shared" ref="P4:P12" si="7">(16.5*SIN(RADIANS(I4+J4+K4)))+(6.5*SIN(RADIANS(I4+J4)))+(10.5*SIN(RADIANS(I4)))+11.5</f>
        <v>18.561930244663639</v>
      </c>
      <c r="Q4" s="9">
        <v>10</v>
      </c>
      <c r="R4" s="9">
        <v>-23.5</v>
      </c>
      <c r="S4">
        <v>5</v>
      </c>
      <c r="T4">
        <f t="shared" ref="T4:U12" si="8">N4-Q4</f>
        <v>2.2398751877193863</v>
      </c>
      <c r="U4">
        <f>O4-R4</f>
        <v>-5.263706686226147</v>
      </c>
      <c r="V4">
        <f t="shared" si="0"/>
        <v>13.561930244663639</v>
      </c>
    </row>
    <row r="5" spans="1:26" x14ac:dyDescent="0.25">
      <c r="A5" t="s">
        <v>8</v>
      </c>
      <c r="B5" s="7">
        <v>60.101098159999999</v>
      </c>
      <c r="C5">
        <v>110</v>
      </c>
      <c r="D5">
        <v>35</v>
      </c>
      <c r="E5">
        <v>120</v>
      </c>
      <c r="F5">
        <v>90</v>
      </c>
      <c r="G5">
        <v>45</v>
      </c>
      <c r="H5" s="7">
        <f t="shared" si="1"/>
        <v>-29.898901840000001</v>
      </c>
      <c r="I5" s="7">
        <f t="shared" si="2"/>
        <v>60</v>
      </c>
      <c r="J5" s="7">
        <f t="shared" si="3"/>
        <v>-82.5</v>
      </c>
      <c r="K5" s="7">
        <f t="shared" si="4"/>
        <v>-30</v>
      </c>
      <c r="L5" s="7">
        <v>90</v>
      </c>
      <c r="M5" s="7">
        <v>45</v>
      </c>
      <c r="N5">
        <f t="shared" si="5"/>
        <v>18.55160463388766</v>
      </c>
      <c r="O5">
        <f t="shared" si="6"/>
        <v>-10.667172665082306</v>
      </c>
      <c r="P5">
        <f t="shared" si="7"/>
        <v>5.0154943145581417</v>
      </c>
      <c r="Q5" s="9">
        <v>20</v>
      </c>
      <c r="R5" s="9">
        <v>-11.5</v>
      </c>
      <c r="S5">
        <v>5</v>
      </c>
      <c r="T5">
        <f t="shared" si="8"/>
        <v>-1.4483953661123401</v>
      </c>
      <c r="U5">
        <f>O5-R5</f>
        <v>0.83282733491769356</v>
      </c>
      <c r="V5">
        <f t="shared" si="0"/>
        <v>1.5494314558141653E-2</v>
      </c>
      <c r="Z5" t="s">
        <v>27</v>
      </c>
    </row>
    <row r="6" spans="1:26" x14ac:dyDescent="0.25">
      <c r="A6" t="s">
        <v>9</v>
      </c>
      <c r="B6" s="7">
        <v>41.0090869</v>
      </c>
      <c r="C6">
        <v>100</v>
      </c>
      <c r="D6">
        <v>30</v>
      </c>
      <c r="E6">
        <v>110</v>
      </c>
      <c r="F6">
        <v>90</v>
      </c>
      <c r="G6">
        <v>45</v>
      </c>
      <c r="H6" s="7">
        <f t="shared" si="1"/>
        <v>-48.9909131</v>
      </c>
      <c r="I6" s="7">
        <f t="shared" si="2"/>
        <v>75</v>
      </c>
      <c r="J6" s="7">
        <f t="shared" si="3"/>
        <v>-90</v>
      </c>
      <c r="K6" s="7">
        <f t="shared" si="4"/>
        <v>-20</v>
      </c>
      <c r="L6" s="7">
        <v>90</v>
      </c>
      <c r="M6" s="7">
        <v>45</v>
      </c>
      <c r="N6">
        <f t="shared" si="5"/>
        <v>14.83759615737933</v>
      </c>
      <c r="O6">
        <f t="shared" si="6"/>
        <v>-17.063235581930634</v>
      </c>
      <c r="P6">
        <f t="shared" si="7"/>
        <v>10.495886183076573</v>
      </c>
      <c r="Q6" s="9">
        <v>10</v>
      </c>
      <c r="R6" s="9">
        <v>-11.5</v>
      </c>
      <c r="S6">
        <v>5</v>
      </c>
      <c r="T6">
        <f t="shared" si="8"/>
        <v>4.8375961573793305</v>
      </c>
      <c r="U6">
        <f>O6-R6</f>
        <v>-5.5632355819306341</v>
      </c>
      <c r="V6">
        <f t="shared" si="0"/>
        <v>5.4958861830765731</v>
      </c>
      <c r="Z6" t="s">
        <v>28</v>
      </c>
    </row>
    <row r="7" spans="1:26" x14ac:dyDescent="0.25">
      <c r="A7" t="s">
        <v>10</v>
      </c>
      <c r="B7" s="7">
        <v>90</v>
      </c>
      <c r="C7">
        <v>110</v>
      </c>
      <c r="D7">
        <v>50</v>
      </c>
      <c r="E7">
        <v>120</v>
      </c>
      <c r="F7">
        <v>90</v>
      </c>
      <c r="G7">
        <v>45</v>
      </c>
      <c r="H7" s="7">
        <f t="shared" si="1"/>
        <v>0</v>
      </c>
      <c r="I7" s="7">
        <f t="shared" si="2"/>
        <v>60</v>
      </c>
      <c r="J7" s="7">
        <f t="shared" si="3"/>
        <v>-60</v>
      </c>
      <c r="K7" s="7">
        <f t="shared" si="4"/>
        <v>-30</v>
      </c>
      <c r="L7" s="7">
        <v>90</v>
      </c>
      <c r="M7" s="7">
        <v>45</v>
      </c>
      <c r="N7">
        <f t="shared" si="5"/>
        <v>26.139419162443239</v>
      </c>
      <c r="O7">
        <f t="shared" si="6"/>
        <v>0</v>
      </c>
      <c r="P7">
        <f t="shared" si="7"/>
        <v>12.343266739736608</v>
      </c>
      <c r="Q7" s="9">
        <v>20</v>
      </c>
      <c r="R7" s="9">
        <v>0</v>
      </c>
      <c r="S7">
        <v>5</v>
      </c>
      <c r="T7">
        <f t="shared" si="8"/>
        <v>6.1394191624432395</v>
      </c>
      <c r="U7">
        <f t="shared" si="8"/>
        <v>0</v>
      </c>
      <c r="V7">
        <f t="shared" si="0"/>
        <v>7.3432667397366078</v>
      </c>
      <c r="Z7" t="s">
        <v>29</v>
      </c>
    </row>
    <row r="8" spans="1:26" x14ac:dyDescent="0.25">
      <c r="A8" t="s">
        <v>11</v>
      </c>
      <c r="B8" s="7">
        <v>90</v>
      </c>
      <c r="C8">
        <v>100</v>
      </c>
      <c r="D8">
        <v>30</v>
      </c>
      <c r="E8">
        <v>145</v>
      </c>
      <c r="F8">
        <v>90</v>
      </c>
      <c r="G8">
        <v>45</v>
      </c>
      <c r="H8" s="7">
        <f t="shared" si="1"/>
        <v>0</v>
      </c>
      <c r="I8" s="7">
        <f t="shared" si="2"/>
        <v>75</v>
      </c>
      <c r="J8" s="7">
        <f t="shared" si="3"/>
        <v>-90</v>
      </c>
      <c r="K8" s="7">
        <f t="shared" si="4"/>
        <v>-55</v>
      </c>
      <c r="L8" s="7">
        <v>90</v>
      </c>
      <c r="M8" s="7">
        <v>45</v>
      </c>
      <c r="N8">
        <f t="shared" si="5"/>
        <v>14.739450209328947</v>
      </c>
      <c r="O8">
        <f t="shared" si="6"/>
        <v>0</v>
      </c>
      <c r="P8">
        <f t="shared" si="7"/>
        <v>4.454969139901344</v>
      </c>
      <c r="Q8" s="9">
        <v>10</v>
      </c>
      <c r="R8" s="9">
        <v>0</v>
      </c>
      <c r="S8">
        <v>5</v>
      </c>
      <c r="T8">
        <f t="shared" si="8"/>
        <v>4.7394502093289468</v>
      </c>
      <c r="U8">
        <f t="shared" si="8"/>
        <v>0</v>
      </c>
      <c r="V8">
        <f t="shared" si="0"/>
        <v>-0.54503086009865598</v>
      </c>
      <c r="Z8" t="s">
        <v>30</v>
      </c>
    </row>
    <row r="9" spans="1:26" x14ac:dyDescent="0.25">
      <c r="A9" t="s">
        <v>12</v>
      </c>
      <c r="B9" s="7">
        <v>118.8989018</v>
      </c>
      <c r="C9">
        <v>115</v>
      </c>
      <c r="D9">
        <v>50</v>
      </c>
      <c r="E9">
        <v>110</v>
      </c>
      <c r="F9">
        <v>90</v>
      </c>
      <c r="G9">
        <v>45</v>
      </c>
      <c r="H9" s="7">
        <f t="shared" si="1"/>
        <v>28.898901800000004</v>
      </c>
      <c r="I9" s="7">
        <f t="shared" si="2"/>
        <v>52.5</v>
      </c>
      <c r="J9" s="7">
        <f t="shared" si="3"/>
        <v>-60</v>
      </c>
      <c r="K9" s="7">
        <f t="shared" si="4"/>
        <v>-20</v>
      </c>
      <c r="L9" s="7">
        <v>90</v>
      </c>
      <c r="M9" s="7">
        <v>45</v>
      </c>
      <c r="N9">
        <f t="shared" si="5"/>
        <v>24.138620551268652</v>
      </c>
      <c r="O9">
        <f t="shared" si="6"/>
        <v>13.3246307866143</v>
      </c>
      <c r="P9">
        <f t="shared" si="7"/>
        <v>11.362937705249575</v>
      </c>
      <c r="Q9" s="9">
        <v>20</v>
      </c>
      <c r="R9" s="9">
        <v>11.5</v>
      </c>
      <c r="S9">
        <v>5</v>
      </c>
      <c r="T9">
        <f t="shared" si="8"/>
        <v>4.1386205512686516</v>
      </c>
      <c r="U9">
        <f t="shared" si="8"/>
        <v>1.8246307866142999</v>
      </c>
      <c r="V9">
        <f t="shared" si="0"/>
        <v>6.3629377052495748</v>
      </c>
      <c r="Z9" t="s">
        <v>31</v>
      </c>
    </row>
    <row r="10" spans="1:26" x14ac:dyDescent="0.25">
      <c r="A10" t="s">
        <v>13</v>
      </c>
      <c r="B10" s="7">
        <v>138.9909131</v>
      </c>
      <c r="C10">
        <v>100</v>
      </c>
      <c r="D10">
        <v>30</v>
      </c>
      <c r="E10">
        <v>120</v>
      </c>
      <c r="F10">
        <v>90</v>
      </c>
      <c r="G10">
        <v>45</v>
      </c>
      <c r="H10" s="7">
        <f t="shared" si="1"/>
        <v>48.9909131</v>
      </c>
      <c r="I10" s="7">
        <f t="shared" si="2"/>
        <v>75</v>
      </c>
      <c r="J10" s="7">
        <f t="shared" si="3"/>
        <v>-90</v>
      </c>
      <c r="K10" s="7">
        <f t="shared" si="4"/>
        <v>-30</v>
      </c>
      <c r="L10" s="7">
        <v>90</v>
      </c>
      <c r="M10" s="7">
        <v>45</v>
      </c>
      <c r="N10">
        <f t="shared" si="5"/>
        <v>13.624487830944034</v>
      </c>
      <c r="O10">
        <f t="shared" si="6"/>
        <v>15.668161006452827</v>
      </c>
      <c r="P10">
        <f t="shared" si="7"/>
        <v>8.2926354932908009</v>
      </c>
      <c r="Q10" s="9">
        <v>10</v>
      </c>
      <c r="R10" s="9">
        <v>11.5</v>
      </c>
      <c r="S10">
        <v>5</v>
      </c>
      <c r="T10">
        <f t="shared" si="8"/>
        <v>3.6244878309440338</v>
      </c>
      <c r="U10">
        <f t="shared" si="8"/>
        <v>4.1681610064528272</v>
      </c>
      <c r="V10">
        <f t="shared" si="0"/>
        <v>3.2926354932908009</v>
      </c>
      <c r="Z10" t="s">
        <v>32</v>
      </c>
    </row>
    <row r="11" spans="1:26" x14ac:dyDescent="0.25">
      <c r="A11" t="s">
        <v>15</v>
      </c>
      <c r="B11" s="7">
        <v>138.9909131</v>
      </c>
      <c r="C11">
        <v>130</v>
      </c>
      <c r="D11">
        <v>70</v>
      </c>
      <c r="E11">
        <v>90</v>
      </c>
      <c r="F11">
        <v>90</v>
      </c>
      <c r="G11">
        <v>45</v>
      </c>
      <c r="H11" s="7">
        <f t="shared" si="1"/>
        <v>48.9909131</v>
      </c>
      <c r="I11" s="7">
        <f t="shared" si="2"/>
        <v>30</v>
      </c>
      <c r="J11" s="7">
        <f t="shared" si="3"/>
        <v>-30</v>
      </c>
      <c r="K11" s="7">
        <f t="shared" si="4"/>
        <v>0</v>
      </c>
      <c r="L11" s="7">
        <v>90</v>
      </c>
      <c r="M11" s="7">
        <v>45</v>
      </c>
      <c r="N11">
        <f t="shared" si="5"/>
        <v>21.124536397845475</v>
      </c>
      <c r="O11">
        <f t="shared" si="6"/>
        <v>24.29321685886686</v>
      </c>
      <c r="P11">
        <f t="shared" si="7"/>
        <v>16.75</v>
      </c>
      <c r="Q11" s="9">
        <v>20</v>
      </c>
      <c r="R11" s="9">
        <v>23</v>
      </c>
      <c r="S11">
        <v>5</v>
      </c>
      <c r="T11">
        <f t="shared" si="8"/>
        <v>1.1245363978454748</v>
      </c>
      <c r="U11">
        <f t="shared" si="8"/>
        <v>1.2932168588668596</v>
      </c>
      <c r="V11">
        <f t="shared" si="0"/>
        <v>11.75</v>
      </c>
      <c r="Z11" t="s">
        <v>33</v>
      </c>
    </row>
    <row r="12" spans="1:26" x14ac:dyDescent="0.25">
      <c r="A12" t="s">
        <v>14</v>
      </c>
      <c r="B12" s="7">
        <v>156.5014343</v>
      </c>
      <c r="C12">
        <v>110</v>
      </c>
      <c r="D12">
        <v>40</v>
      </c>
      <c r="E12">
        <v>90</v>
      </c>
      <c r="F12">
        <v>90</v>
      </c>
      <c r="G12">
        <v>45</v>
      </c>
      <c r="H12" s="7">
        <f t="shared" si="1"/>
        <v>66.5014343</v>
      </c>
      <c r="I12" s="7">
        <f t="shared" si="2"/>
        <v>60</v>
      </c>
      <c r="J12" s="7">
        <f t="shared" si="3"/>
        <v>-75</v>
      </c>
      <c r="K12" s="7">
        <f t="shared" si="4"/>
        <v>0</v>
      </c>
      <c r="L12" s="7">
        <v>90</v>
      </c>
      <c r="M12" s="7">
        <v>45</v>
      </c>
      <c r="N12">
        <f t="shared" si="5"/>
        <v>10.991401225191485</v>
      </c>
      <c r="O12">
        <f t="shared" si="6"/>
        <v>25.280222788923023</v>
      </c>
      <c r="P12">
        <f t="shared" si="7"/>
        <v>14.64042870237863</v>
      </c>
      <c r="Q12" s="9">
        <v>10</v>
      </c>
      <c r="R12" s="9">
        <v>23</v>
      </c>
      <c r="S12">
        <v>5</v>
      </c>
      <c r="T12">
        <f t="shared" si="8"/>
        <v>0.99140122519148477</v>
      </c>
      <c r="U12">
        <f t="shared" si="8"/>
        <v>2.2802227889230231</v>
      </c>
      <c r="V12">
        <f t="shared" si="0"/>
        <v>9.6404287023786299</v>
      </c>
      <c r="Z12" t="s">
        <v>34</v>
      </c>
    </row>
    <row r="13" spans="1:26" x14ac:dyDescent="0.25">
      <c r="Z13" t="s">
        <v>35</v>
      </c>
    </row>
    <row r="14" spans="1:26" x14ac:dyDescent="0.25">
      <c r="Z14" t="s">
        <v>36</v>
      </c>
    </row>
    <row r="15" spans="1:26" x14ac:dyDescent="0.25">
      <c r="B15" s="6" t="s">
        <v>38</v>
      </c>
      <c r="C15" s="6"/>
      <c r="D15" s="6"/>
      <c r="E15" s="6"/>
      <c r="F15" s="6"/>
      <c r="G15" s="6"/>
      <c r="H15" s="17" t="s">
        <v>39</v>
      </c>
      <c r="I15" s="17"/>
      <c r="J15" s="17"/>
      <c r="K15" s="17"/>
      <c r="L15" s="17"/>
      <c r="M15" s="17"/>
      <c r="N15" s="17" t="s">
        <v>19</v>
      </c>
      <c r="O15" s="17"/>
      <c r="P15" s="17"/>
      <c r="Q15" s="17" t="s">
        <v>42</v>
      </c>
      <c r="R15" s="17"/>
      <c r="S15" s="17"/>
      <c r="T15" s="17" t="s">
        <v>41</v>
      </c>
      <c r="U15" s="17"/>
      <c r="V15" s="17"/>
      <c r="Z15" t="s">
        <v>37</v>
      </c>
    </row>
    <row r="16" spans="1:26" x14ac:dyDescent="0.25">
      <c r="B16" t="s">
        <v>0</v>
      </c>
      <c r="C16" t="s">
        <v>1</v>
      </c>
      <c r="D16" t="s">
        <v>2</v>
      </c>
      <c r="E16" t="s">
        <v>3</v>
      </c>
      <c r="F16" t="s">
        <v>4</v>
      </c>
      <c r="G16" t="s">
        <v>5</v>
      </c>
      <c r="H16" t="s">
        <v>0</v>
      </c>
      <c r="I16" t="s">
        <v>1</v>
      </c>
      <c r="J16" t="s">
        <v>2</v>
      </c>
      <c r="K16" t="s">
        <v>3</v>
      </c>
      <c r="L16" t="s">
        <v>4</v>
      </c>
      <c r="M16" t="s">
        <v>5</v>
      </c>
      <c r="N16" t="s">
        <v>16</v>
      </c>
      <c r="O16" t="s">
        <v>17</v>
      </c>
      <c r="P16" t="s">
        <v>18</v>
      </c>
      <c r="Q16" s="7" t="s">
        <v>16</v>
      </c>
      <c r="R16" s="7" t="s">
        <v>17</v>
      </c>
      <c r="S16" s="7" t="s">
        <v>18</v>
      </c>
      <c r="T16" s="7" t="s">
        <v>16</v>
      </c>
      <c r="U16" s="7" t="s">
        <v>17</v>
      </c>
      <c r="V16" s="7" t="s">
        <v>18</v>
      </c>
    </row>
    <row r="17" spans="1:22" x14ac:dyDescent="0.25">
      <c r="A17" t="s">
        <v>6</v>
      </c>
      <c r="B17">
        <v>30</v>
      </c>
      <c r="C17">
        <v>130</v>
      </c>
      <c r="D17">
        <v>60</v>
      </c>
      <c r="E17">
        <v>80</v>
      </c>
      <c r="F17">
        <v>90</v>
      </c>
      <c r="G17">
        <v>45</v>
      </c>
      <c r="H17">
        <f>-90+B17</f>
        <v>-60</v>
      </c>
      <c r="I17">
        <f>((150-C17)/60)*(-90)</f>
        <v>-30</v>
      </c>
      <c r="J17">
        <f>(((D17-30)/60)*90)-90</f>
        <v>-45</v>
      </c>
      <c r="K17">
        <f>90-E17</f>
        <v>10</v>
      </c>
      <c r="L17">
        <v>90</v>
      </c>
      <c r="M17">
        <v>45</v>
      </c>
      <c r="N17">
        <f>COS(RADIANS(H17))*((16.5*COS(RADIANS(I17+J17+K17)))+(6.5*COS(RADIANS(I17+J17)))+(10.5*COS(RADIANS(I17)))+0.1)</f>
        <v>8.9243959258122683</v>
      </c>
      <c r="O17">
        <f>SIN(RADIANS(H17))*((16.5*COS(RADIANS(I17+J17+K17)))+(6.5*COS(RADIANS(I17+J17)))+(10.5*COS(RADIANS(I17)))+0.1)</f>
        <v>-15.457507170367533</v>
      </c>
      <c r="P17">
        <f>(16.5*SIN(RADIANS(I17+J17+K17)))+(6.5*SIN(RADIANS(I17+J17)))+(10.5*SIN(RADIANS(I17)))+11.5</f>
        <v>-14.982596356983667</v>
      </c>
      <c r="Q17" s="9">
        <v>20</v>
      </c>
      <c r="R17" s="9">
        <v>-23.5</v>
      </c>
      <c r="S17">
        <v>5</v>
      </c>
      <c r="T17">
        <f>N17-Q17</f>
        <v>-11.075604074187732</v>
      </c>
      <c r="U17">
        <f>O17-R17</f>
        <v>8.0424928296324669</v>
      </c>
      <c r="V17">
        <f t="shared" ref="V17:V26" si="9">P17-S17</f>
        <v>-19.982596356983667</v>
      </c>
    </row>
    <row r="18" spans="1:22" x14ac:dyDescent="0.25">
      <c r="A18" t="s">
        <v>7</v>
      </c>
      <c r="B18">
        <v>10</v>
      </c>
      <c r="C18">
        <v>130</v>
      </c>
      <c r="D18">
        <v>90</v>
      </c>
      <c r="E18">
        <v>160</v>
      </c>
      <c r="F18">
        <v>90</v>
      </c>
      <c r="G18">
        <v>45</v>
      </c>
      <c r="H18">
        <f t="shared" ref="H18:H26" si="10">-90+B18</f>
        <v>-80</v>
      </c>
      <c r="I18">
        <f t="shared" ref="I18:I26" si="11">((150-C18)/60)*(90)</f>
        <v>30</v>
      </c>
      <c r="J18">
        <f t="shared" ref="J18:J26" si="12">(((D18-30)/60)*90)-90</f>
        <v>0</v>
      </c>
      <c r="K18">
        <f t="shared" ref="K18:K26" si="13">90-E18</f>
        <v>-70</v>
      </c>
      <c r="L18">
        <v>90</v>
      </c>
      <c r="M18">
        <v>45</v>
      </c>
      <c r="N18">
        <f t="shared" ref="N18:N26" si="14">COS(RADIANS(H18))*((16.5*COS(RADIANS(I18+J18+K18)))+(6.5*COS(RADIANS(I18+J18)))+(10.5*COS(RADIANS(I18)))+0.1)</f>
        <v>4.7687549375656637</v>
      </c>
      <c r="O18">
        <f t="shared" ref="O18:O26" si="15">SIN(RADIANS(H18))*((16.5*COS(RADIANS(I18+J18+K18)))+(6.5*COS(RADIANS(I18+J18)))+(10.5*COS(RADIANS(I18)))+0.1)</f>
        <v>-27.044953179628322</v>
      </c>
      <c r="P18">
        <f t="shared" ref="P18:P26" si="16">(16.5*SIN(RADIANS(I18+J18+K18)))+(6.5*SIN(RADIANS(I18+J18)))+(10.5*SIN(RADIANS(I18)))+11.5</f>
        <v>9.3940044401721003</v>
      </c>
      <c r="Q18" s="9">
        <v>10</v>
      </c>
      <c r="R18" s="9">
        <v>-23.5</v>
      </c>
      <c r="S18">
        <v>5</v>
      </c>
      <c r="T18">
        <f t="shared" ref="T18:U26" si="17">N18-Q18</f>
        <v>-5.2312450624343363</v>
      </c>
      <c r="U18">
        <f>O18-R18</f>
        <v>-3.5449531796283225</v>
      </c>
      <c r="V18">
        <f t="shared" si="9"/>
        <v>4.3940044401721003</v>
      </c>
    </row>
    <row r="19" spans="1:22" x14ac:dyDescent="0.25">
      <c r="A19" t="s">
        <v>8</v>
      </c>
      <c r="B19">
        <v>70</v>
      </c>
      <c r="C19">
        <v>110</v>
      </c>
      <c r="D19">
        <v>35</v>
      </c>
      <c r="E19">
        <v>120</v>
      </c>
      <c r="F19">
        <v>90</v>
      </c>
      <c r="G19">
        <v>45</v>
      </c>
      <c r="H19">
        <f t="shared" si="10"/>
        <v>-20</v>
      </c>
      <c r="I19">
        <f t="shared" si="11"/>
        <v>60</v>
      </c>
      <c r="J19">
        <f t="shared" si="12"/>
        <v>-82.5</v>
      </c>
      <c r="K19">
        <f t="shared" si="13"/>
        <v>-30</v>
      </c>
      <c r="L19">
        <v>90</v>
      </c>
      <c r="M19">
        <v>45</v>
      </c>
      <c r="N19">
        <f t="shared" si="14"/>
        <v>20.109215859845115</v>
      </c>
      <c r="O19">
        <f t="shared" si="15"/>
        <v>-7.3191560074174573</v>
      </c>
      <c r="P19">
        <f t="shared" si="16"/>
        <v>5.0154943145581417</v>
      </c>
      <c r="Q19" s="9">
        <v>20</v>
      </c>
      <c r="R19" s="9">
        <v>-11.5</v>
      </c>
      <c r="S19">
        <v>5</v>
      </c>
      <c r="T19">
        <f t="shared" si="17"/>
        <v>0.10921585984511495</v>
      </c>
      <c r="U19">
        <f>O19-R19</f>
        <v>4.1808439925825427</v>
      </c>
      <c r="V19">
        <f t="shared" si="9"/>
        <v>1.5494314558141653E-2</v>
      </c>
    </row>
    <row r="20" spans="1:22" x14ac:dyDescent="0.25">
      <c r="A20" t="s">
        <v>9</v>
      </c>
      <c r="B20">
        <v>55</v>
      </c>
      <c r="C20">
        <v>100</v>
      </c>
      <c r="D20">
        <v>30</v>
      </c>
      <c r="E20">
        <v>110</v>
      </c>
      <c r="F20">
        <v>90</v>
      </c>
      <c r="G20">
        <v>45</v>
      </c>
      <c r="H20">
        <f t="shared" si="10"/>
        <v>-35</v>
      </c>
      <c r="I20">
        <f t="shared" si="11"/>
        <v>75</v>
      </c>
      <c r="J20">
        <f t="shared" si="12"/>
        <v>-90</v>
      </c>
      <c r="K20">
        <f t="shared" si="13"/>
        <v>-20</v>
      </c>
      <c r="L20">
        <v>90</v>
      </c>
      <c r="M20">
        <v>45</v>
      </c>
      <c r="N20">
        <f t="shared" si="14"/>
        <v>18.522769709815996</v>
      </c>
      <c r="O20">
        <f t="shared" si="15"/>
        <v>-12.969782979335639</v>
      </c>
      <c r="P20">
        <f t="shared" si="16"/>
        <v>10.495886183076573</v>
      </c>
      <c r="Q20" s="9">
        <v>10</v>
      </c>
      <c r="R20" s="9">
        <v>-11.5</v>
      </c>
      <c r="S20">
        <v>5</v>
      </c>
      <c r="T20">
        <f t="shared" si="17"/>
        <v>8.5227697098159965</v>
      </c>
      <c r="U20">
        <f>O20-R20</f>
        <v>-1.4697829793356387</v>
      </c>
      <c r="V20">
        <f t="shared" si="9"/>
        <v>5.4958861830765731</v>
      </c>
    </row>
    <row r="21" spans="1:22" x14ac:dyDescent="0.25">
      <c r="A21" t="s">
        <v>10</v>
      </c>
      <c r="B21">
        <v>100</v>
      </c>
      <c r="C21">
        <v>110</v>
      </c>
      <c r="D21">
        <v>50</v>
      </c>
      <c r="E21">
        <v>120</v>
      </c>
      <c r="F21">
        <v>90</v>
      </c>
      <c r="G21">
        <v>45</v>
      </c>
      <c r="H21">
        <f t="shared" si="10"/>
        <v>10</v>
      </c>
      <c r="I21">
        <f t="shared" si="11"/>
        <v>60</v>
      </c>
      <c r="J21">
        <f t="shared" si="12"/>
        <v>-60</v>
      </c>
      <c r="K21">
        <f t="shared" si="13"/>
        <v>-30</v>
      </c>
      <c r="L21">
        <v>90</v>
      </c>
      <c r="M21">
        <v>45</v>
      </c>
      <c r="N21">
        <f t="shared" si="14"/>
        <v>25.742302650409979</v>
      </c>
      <c r="O21">
        <f t="shared" si="15"/>
        <v>4.5390625028303067</v>
      </c>
      <c r="P21">
        <f t="shared" si="16"/>
        <v>12.343266739736608</v>
      </c>
      <c r="Q21" s="9">
        <v>20</v>
      </c>
      <c r="R21" s="9">
        <v>0</v>
      </c>
      <c r="S21">
        <v>5</v>
      </c>
      <c r="T21">
        <f t="shared" si="17"/>
        <v>5.7423026504099788</v>
      </c>
      <c r="U21">
        <f t="shared" si="17"/>
        <v>4.5390625028303067</v>
      </c>
      <c r="V21">
        <f t="shared" si="9"/>
        <v>7.3432667397366078</v>
      </c>
    </row>
    <row r="22" spans="1:22" x14ac:dyDescent="0.25">
      <c r="A22" t="s">
        <v>11</v>
      </c>
      <c r="B22">
        <v>90</v>
      </c>
      <c r="C22">
        <v>100</v>
      </c>
      <c r="D22">
        <v>30</v>
      </c>
      <c r="E22">
        <v>145</v>
      </c>
      <c r="F22">
        <v>90</v>
      </c>
      <c r="G22">
        <v>45</v>
      </c>
      <c r="H22">
        <f t="shared" si="10"/>
        <v>0</v>
      </c>
      <c r="I22">
        <f t="shared" si="11"/>
        <v>75</v>
      </c>
      <c r="J22">
        <f t="shared" si="12"/>
        <v>-90</v>
      </c>
      <c r="K22">
        <f t="shared" si="13"/>
        <v>-55</v>
      </c>
      <c r="L22">
        <v>90</v>
      </c>
      <c r="M22">
        <v>45</v>
      </c>
      <c r="N22">
        <f t="shared" si="14"/>
        <v>14.739450209328947</v>
      </c>
      <c r="O22">
        <f t="shared" si="15"/>
        <v>0</v>
      </c>
      <c r="P22">
        <f t="shared" si="16"/>
        <v>4.454969139901344</v>
      </c>
      <c r="Q22" s="9">
        <v>10</v>
      </c>
      <c r="R22" s="9">
        <v>0</v>
      </c>
      <c r="S22">
        <v>5</v>
      </c>
      <c r="T22">
        <f t="shared" si="17"/>
        <v>4.7394502093289468</v>
      </c>
      <c r="U22">
        <f t="shared" si="17"/>
        <v>0</v>
      </c>
      <c r="V22">
        <f t="shared" si="9"/>
        <v>-0.54503086009865598</v>
      </c>
    </row>
    <row r="23" spans="1:22" x14ac:dyDescent="0.25">
      <c r="A23" t="s">
        <v>12</v>
      </c>
      <c r="B23">
        <v>120</v>
      </c>
      <c r="C23">
        <v>115</v>
      </c>
      <c r="D23">
        <v>50</v>
      </c>
      <c r="E23">
        <v>110</v>
      </c>
      <c r="F23">
        <v>90</v>
      </c>
      <c r="G23">
        <v>45</v>
      </c>
      <c r="H23">
        <f t="shared" si="10"/>
        <v>30</v>
      </c>
      <c r="I23">
        <f t="shared" si="11"/>
        <v>52.5</v>
      </c>
      <c r="J23">
        <f t="shared" si="12"/>
        <v>-60</v>
      </c>
      <c r="K23">
        <f t="shared" si="13"/>
        <v>-20</v>
      </c>
      <c r="L23">
        <v>90</v>
      </c>
      <c r="M23">
        <v>45</v>
      </c>
      <c r="N23">
        <f t="shared" si="14"/>
        <v>23.878109028737793</v>
      </c>
      <c r="O23">
        <f t="shared" si="15"/>
        <v>13.786032675480996</v>
      </c>
      <c r="P23">
        <f t="shared" si="16"/>
        <v>11.362937705249575</v>
      </c>
      <c r="Q23" s="9">
        <v>20</v>
      </c>
      <c r="R23" s="9">
        <v>11.5</v>
      </c>
      <c r="S23">
        <v>5</v>
      </c>
      <c r="T23">
        <f t="shared" si="17"/>
        <v>3.8781090287377928</v>
      </c>
      <c r="U23">
        <f t="shared" si="17"/>
        <v>2.2860326754809961</v>
      </c>
      <c r="V23">
        <f t="shared" si="9"/>
        <v>6.3629377052495748</v>
      </c>
    </row>
    <row r="24" spans="1:22" x14ac:dyDescent="0.25">
      <c r="A24" t="s">
        <v>13</v>
      </c>
      <c r="B24">
        <v>160</v>
      </c>
      <c r="C24">
        <v>100</v>
      </c>
      <c r="D24">
        <v>30</v>
      </c>
      <c r="E24">
        <v>120</v>
      </c>
      <c r="F24">
        <v>90</v>
      </c>
      <c r="G24">
        <v>45</v>
      </c>
      <c r="H24">
        <f t="shared" si="10"/>
        <v>70</v>
      </c>
      <c r="I24">
        <f t="shared" si="11"/>
        <v>75</v>
      </c>
      <c r="J24">
        <f t="shared" si="12"/>
        <v>-90</v>
      </c>
      <c r="K24">
        <f t="shared" si="13"/>
        <v>-30</v>
      </c>
      <c r="L24">
        <v>90</v>
      </c>
      <c r="M24">
        <v>45</v>
      </c>
      <c r="N24">
        <f t="shared" si="14"/>
        <v>7.1014941125594078</v>
      </c>
      <c r="O24">
        <f t="shared" si="15"/>
        <v>19.511194718646909</v>
      </c>
      <c r="P24">
        <f t="shared" si="16"/>
        <v>8.2926354932908009</v>
      </c>
      <c r="Q24" s="9">
        <v>10</v>
      </c>
      <c r="R24" s="9">
        <v>11.5</v>
      </c>
      <c r="S24">
        <v>5</v>
      </c>
      <c r="T24">
        <f t="shared" si="17"/>
        <v>-2.8985058874405922</v>
      </c>
      <c r="U24">
        <f t="shared" si="17"/>
        <v>8.0111947186469088</v>
      </c>
      <c r="V24">
        <f t="shared" si="9"/>
        <v>3.2926354932908009</v>
      </c>
    </row>
    <row r="25" spans="1:22" x14ac:dyDescent="0.25">
      <c r="A25" t="s">
        <v>15</v>
      </c>
      <c r="B25">
        <v>140</v>
      </c>
      <c r="C25">
        <v>130</v>
      </c>
      <c r="D25">
        <v>70</v>
      </c>
      <c r="E25">
        <v>90</v>
      </c>
      <c r="F25">
        <v>90</v>
      </c>
      <c r="G25">
        <v>45</v>
      </c>
      <c r="H25">
        <f t="shared" si="10"/>
        <v>50</v>
      </c>
      <c r="I25">
        <f t="shared" si="11"/>
        <v>30</v>
      </c>
      <c r="J25">
        <f t="shared" si="12"/>
        <v>-30</v>
      </c>
      <c r="K25">
        <f t="shared" si="13"/>
        <v>0</v>
      </c>
      <c r="L25">
        <v>90</v>
      </c>
      <c r="M25">
        <v>45</v>
      </c>
      <c r="N25">
        <f t="shared" si="14"/>
        <v>20.693432975636465</v>
      </c>
      <c r="O25">
        <f t="shared" si="15"/>
        <v>24.661473091822245</v>
      </c>
      <c r="P25">
        <f t="shared" si="16"/>
        <v>16.75</v>
      </c>
      <c r="Q25" s="9">
        <v>20</v>
      </c>
      <c r="R25" s="9">
        <v>23</v>
      </c>
      <c r="S25">
        <v>5</v>
      </c>
      <c r="T25">
        <f t="shared" si="17"/>
        <v>0.69343297563646544</v>
      </c>
      <c r="U25">
        <f t="shared" si="17"/>
        <v>1.6614730918222449</v>
      </c>
      <c r="V25">
        <f t="shared" si="9"/>
        <v>11.75</v>
      </c>
    </row>
    <row r="26" spans="1:22" x14ac:dyDescent="0.25">
      <c r="A26" t="s">
        <v>14</v>
      </c>
      <c r="B26">
        <v>170</v>
      </c>
      <c r="C26">
        <v>110</v>
      </c>
      <c r="D26">
        <v>40</v>
      </c>
      <c r="E26">
        <v>90</v>
      </c>
      <c r="F26">
        <v>90</v>
      </c>
      <c r="G26">
        <v>45</v>
      </c>
      <c r="H26">
        <f t="shared" si="10"/>
        <v>80</v>
      </c>
      <c r="I26">
        <f t="shared" si="11"/>
        <v>60</v>
      </c>
      <c r="J26">
        <f t="shared" si="12"/>
        <v>-75</v>
      </c>
      <c r="K26">
        <f t="shared" si="13"/>
        <v>0</v>
      </c>
      <c r="L26">
        <v>90</v>
      </c>
      <c r="M26">
        <v>45</v>
      </c>
      <c r="N26">
        <f t="shared" si="14"/>
        <v>4.7868367189380541</v>
      </c>
      <c r="O26">
        <f t="shared" si="15"/>
        <v>27.147500057591863</v>
      </c>
      <c r="P26">
        <f t="shared" si="16"/>
        <v>14.64042870237863</v>
      </c>
      <c r="Q26" s="9">
        <v>10</v>
      </c>
      <c r="R26" s="9">
        <v>23</v>
      </c>
      <c r="S26">
        <v>5</v>
      </c>
      <c r="T26">
        <f t="shared" si="17"/>
        <v>-5.2131632810619459</v>
      </c>
      <c r="U26">
        <f t="shared" si="17"/>
        <v>4.1475000575918628</v>
      </c>
      <c r="V26">
        <f t="shared" si="9"/>
        <v>9.6404287023786299</v>
      </c>
    </row>
    <row r="30" spans="1:22" x14ac:dyDescent="0.25">
      <c r="B30" s="6" t="s">
        <v>38</v>
      </c>
      <c r="C30" s="6"/>
      <c r="D30" s="6"/>
      <c r="E30" s="6"/>
      <c r="F30" s="6"/>
      <c r="G30" s="6"/>
      <c r="H30" s="17" t="s">
        <v>39</v>
      </c>
      <c r="I30" s="17"/>
      <c r="J30" s="17"/>
      <c r="K30" s="17"/>
      <c r="L30" s="17"/>
      <c r="M30" s="17"/>
      <c r="N30" s="17" t="s">
        <v>19</v>
      </c>
      <c r="O30" s="17"/>
      <c r="P30" s="17"/>
      <c r="Q30" s="17" t="s">
        <v>42</v>
      </c>
      <c r="R30" s="17"/>
      <c r="S30" s="17"/>
      <c r="T30" s="17" t="s">
        <v>41</v>
      </c>
      <c r="U30" s="17"/>
      <c r="V30" s="17"/>
    </row>
    <row r="31" spans="1:22" x14ac:dyDescent="0.25">
      <c r="B31" t="s">
        <v>0</v>
      </c>
      <c r="C31" t="s">
        <v>1</v>
      </c>
      <c r="D31" t="s">
        <v>2</v>
      </c>
      <c r="E31" t="s">
        <v>3</v>
      </c>
      <c r="F31" t="s">
        <v>4</v>
      </c>
      <c r="G31" t="s">
        <v>5</v>
      </c>
      <c r="H31" t="s">
        <v>0</v>
      </c>
      <c r="I31" t="s">
        <v>1</v>
      </c>
      <c r="J31" t="s">
        <v>2</v>
      </c>
      <c r="K31" t="s">
        <v>3</v>
      </c>
      <c r="L31" t="s">
        <v>4</v>
      </c>
      <c r="M31" t="s">
        <v>5</v>
      </c>
      <c r="N31" t="s">
        <v>16</v>
      </c>
      <c r="O31" t="s">
        <v>17</v>
      </c>
      <c r="P31" t="s">
        <v>18</v>
      </c>
      <c r="Q31" s="7" t="s">
        <v>16</v>
      </c>
      <c r="R31" s="7" t="s">
        <v>17</v>
      </c>
      <c r="S31" s="7" t="s">
        <v>18</v>
      </c>
      <c r="T31" s="7" t="s">
        <v>16</v>
      </c>
      <c r="U31" s="7" t="s">
        <v>17</v>
      </c>
      <c r="V31" s="7" t="s">
        <v>18</v>
      </c>
    </row>
    <row r="32" spans="1:22" x14ac:dyDescent="0.25">
      <c r="A32" t="s">
        <v>6</v>
      </c>
      <c r="B32">
        <v>30</v>
      </c>
      <c r="C32">
        <v>130</v>
      </c>
      <c r="D32">
        <v>60</v>
      </c>
      <c r="E32">
        <v>80</v>
      </c>
      <c r="F32">
        <v>90</v>
      </c>
      <c r="G32">
        <v>45</v>
      </c>
      <c r="H32">
        <f>-90+B32</f>
        <v>-60</v>
      </c>
      <c r="I32">
        <f>(150-C32)*(180/270)</f>
        <v>13.333333333333332</v>
      </c>
      <c r="J32">
        <f>-90+D32</f>
        <v>-30</v>
      </c>
      <c r="K32">
        <f>90-E32</f>
        <v>10</v>
      </c>
      <c r="L32">
        <v>90</v>
      </c>
      <c r="M32">
        <v>45</v>
      </c>
      <c r="N32">
        <f>COS(RADIANS(H32))*((16.5*COS(RADIANS(I32+J32+K32)))+(6.5*COS(RADIANS(I32+J32)))+(10.5*COS(RADIANS(I32)))+0.1)</f>
        <v>16.466167936940447</v>
      </c>
      <c r="O32">
        <f>SIN(RADIANS(H32))*((16.5*COS(RADIANS(I32+J32+K32)))+(6.5*COS(RADIANS(I32+J32)))+(10.5*COS(RADIANS(I32)))+0.1)</f>
        <v>-28.52023947274245</v>
      </c>
      <c r="P32">
        <f>(16.5*SIN(RADIANS(I32+J32+K32)))+(6.5*SIN(RADIANS(I32+J32)))+(10.5*SIN(RADIANS(I32)))+11.5</f>
        <v>10.141712547107236</v>
      </c>
      <c r="Q32" s="9">
        <v>20</v>
      </c>
      <c r="R32" s="9">
        <v>-23.5</v>
      </c>
      <c r="S32">
        <v>5</v>
      </c>
      <c r="T32">
        <f>N32-Q32</f>
        <v>-3.5338320630595526</v>
      </c>
      <c r="U32">
        <f>O32-R32</f>
        <v>-5.0202394727424497</v>
      </c>
      <c r="V32">
        <f t="shared" ref="V32:V41" si="18">P32-S32</f>
        <v>5.141712547107236</v>
      </c>
    </row>
    <row r="33" spans="1:50" x14ac:dyDescent="0.25">
      <c r="A33" t="s">
        <v>7</v>
      </c>
      <c r="B33">
        <v>10</v>
      </c>
      <c r="C33">
        <v>130</v>
      </c>
      <c r="D33">
        <v>90</v>
      </c>
      <c r="E33">
        <v>160</v>
      </c>
      <c r="F33">
        <v>90</v>
      </c>
      <c r="G33">
        <v>45</v>
      </c>
      <c r="H33">
        <f t="shared" ref="H33:H41" si="19">-90+B33</f>
        <v>-80</v>
      </c>
      <c r="I33">
        <f>(150-C33)*(180/270)</f>
        <v>13.333333333333332</v>
      </c>
      <c r="J33">
        <f t="shared" ref="J33:J41" si="20">-90+D33</f>
        <v>0</v>
      </c>
      <c r="K33">
        <f t="shared" ref="K33:K41" si="21">90-E33</f>
        <v>-70</v>
      </c>
      <c r="L33">
        <v>90</v>
      </c>
      <c r="M33">
        <v>45</v>
      </c>
      <c r="N33">
        <f t="shared" ref="N33:N41" si="22">COS(RADIANS(H33))*((16.5*COS(RADIANS(I33+J33+K33)))+(6.5*COS(RADIANS(I33+J33)))+(10.5*COS(RADIANS(I33)))+0.1)</f>
        <v>4.464262122145092</v>
      </c>
      <c r="O33">
        <f t="shared" ref="O33:O41" si="23">SIN(RADIANS(H33))*((16.5*COS(RADIANS(I33+J33+K33)))+(6.5*COS(RADIANS(I33+J33)))+(10.5*COS(RADIANS(I33)))+0.1)</f>
        <v>-25.318088611329422</v>
      </c>
      <c r="P33">
        <f t="shared" ref="P33:P41" si="24">(16.5*SIN(RADIANS(I33+J33+K33)))+(6.5*SIN(RADIANS(I33+J33)))+(10.5*SIN(RADIANS(I33)))+11.5</f>
        <v>1.6349209143080312</v>
      </c>
      <c r="Q33" s="9">
        <v>10</v>
      </c>
      <c r="R33" s="9">
        <v>-23.5</v>
      </c>
      <c r="S33">
        <v>5</v>
      </c>
      <c r="T33">
        <f t="shared" ref="T33:U41" si="25">N33-Q33</f>
        <v>-5.535737877854908</v>
      </c>
      <c r="U33">
        <f>O33-R33</f>
        <v>-1.8180886113294221</v>
      </c>
      <c r="V33">
        <f t="shared" si="18"/>
        <v>-3.3650790856919688</v>
      </c>
    </row>
    <row r="34" spans="1:50" x14ac:dyDescent="0.25">
      <c r="A34" t="s">
        <v>8</v>
      </c>
      <c r="B34">
        <v>70</v>
      </c>
      <c r="C34">
        <v>110</v>
      </c>
      <c r="D34">
        <v>35</v>
      </c>
      <c r="E34">
        <v>120</v>
      </c>
      <c r="F34">
        <v>90</v>
      </c>
      <c r="G34">
        <v>45</v>
      </c>
      <c r="H34">
        <f t="shared" si="19"/>
        <v>-20</v>
      </c>
      <c r="I34">
        <f t="shared" ref="I34:I41" si="26">(150-C34)*(180/270)</f>
        <v>26.666666666666664</v>
      </c>
      <c r="J34">
        <f t="shared" si="20"/>
        <v>-55</v>
      </c>
      <c r="K34">
        <f t="shared" si="21"/>
        <v>-30</v>
      </c>
      <c r="L34">
        <v>90</v>
      </c>
      <c r="M34">
        <v>45</v>
      </c>
      <c r="N34">
        <f t="shared" si="22"/>
        <v>22.427235334993824</v>
      </c>
      <c r="O34">
        <f t="shared" si="23"/>
        <v>-8.1628460988209515</v>
      </c>
      <c r="P34">
        <f t="shared" si="24"/>
        <v>-0.91593610646530621</v>
      </c>
      <c r="Q34" s="9">
        <v>20</v>
      </c>
      <c r="R34" s="9">
        <v>-11.5</v>
      </c>
      <c r="S34">
        <v>5</v>
      </c>
      <c r="T34">
        <f t="shared" si="25"/>
        <v>2.4272353349938243</v>
      </c>
      <c r="U34">
        <f>O34-R34</f>
        <v>3.3371539011790485</v>
      </c>
      <c r="V34">
        <f t="shared" si="18"/>
        <v>-5.9159361064653062</v>
      </c>
    </row>
    <row r="35" spans="1:50" x14ac:dyDescent="0.25">
      <c r="A35" t="s">
        <v>9</v>
      </c>
      <c r="B35">
        <v>55</v>
      </c>
      <c r="C35">
        <v>100</v>
      </c>
      <c r="D35">
        <v>30</v>
      </c>
      <c r="E35">
        <v>110</v>
      </c>
      <c r="F35">
        <v>90</v>
      </c>
      <c r="G35">
        <v>45</v>
      </c>
      <c r="H35">
        <f t="shared" si="19"/>
        <v>-35</v>
      </c>
      <c r="I35">
        <f t="shared" si="26"/>
        <v>33.333333333333329</v>
      </c>
      <c r="J35">
        <f t="shared" si="20"/>
        <v>-60</v>
      </c>
      <c r="K35">
        <f t="shared" si="21"/>
        <v>-20</v>
      </c>
      <c r="L35">
        <v>90</v>
      </c>
      <c r="M35">
        <v>45</v>
      </c>
      <c r="N35">
        <f t="shared" si="22"/>
        <v>21.30141096167053</v>
      </c>
      <c r="O35">
        <f t="shared" si="23"/>
        <v>-14.915408529864647</v>
      </c>
      <c r="P35">
        <f t="shared" si="24"/>
        <v>2.3509845124851552</v>
      </c>
      <c r="Q35" s="9">
        <v>10</v>
      </c>
      <c r="R35" s="9">
        <v>-11.5</v>
      </c>
      <c r="S35">
        <v>5</v>
      </c>
      <c r="T35">
        <f t="shared" si="25"/>
        <v>11.30141096167053</v>
      </c>
      <c r="U35">
        <f>O35-R35</f>
        <v>-3.4154085298646475</v>
      </c>
      <c r="V35">
        <f t="shared" si="18"/>
        <v>-2.6490154875148448</v>
      </c>
    </row>
    <row r="36" spans="1:50" x14ac:dyDescent="0.25">
      <c r="A36" t="s">
        <v>10</v>
      </c>
      <c r="B36">
        <v>100</v>
      </c>
      <c r="C36">
        <v>110</v>
      </c>
      <c r="D36">
        <v>50</v>
      </c>
      <c r="E36">
        <v>120</v>
      </c>
      <c r="F36">
        <v>90</v>
      </c>
      <c r="G36">
        <v>45</v>
      </c>
      <c r="H36">
        <f t="shared" si="19"/>
        <v>10</v>
      </c>
      <c r="I36">
        <f t="shared" si="26"/>
        <v>26.666666666666664</v>
      </c>
      <c r="J36">
        <f t="shared" si="20"/>
        <v>-40</v>
      </c>
      <c r="K36">
        <f t="shared" si="21"/>
        <v>-30</v>
      </c>
      <c r="L36">
        <v>90</v>
      </c>
      <c r="M36">
        <v>45</v>
      </c>
      <c r="N36">
        <f t="shared" si="22"/>
        <v>27.387109164368741</v>
      </c>
      <c r="O36">
        <f t="shared" si="23"/>
        <v>4.8290862692862708</v>
      </c>
      <c r="P36">
        <f t="shared" si="24"/>
        <v>3.3904012074448868</v>
      </c>
      <c r="Q36" s="9">
        <v>20</v>
      </c>
      <c r="R36" s="9">
        <v>0</v>
      </c>
      <c r="S36">
        <v>5</v>
      </c>
      <c r="T36">
        <f t="shared" si="25"/>
        <v>7.3871091643687414</v>
      </c>
      <c r="U36">
        <f t="shared" si="25"/>
        <v>4.8290862692862708</v>
      </c>
      <c r="V36">
        <f t="shared" si="18"/>
        <v>-1.6095987925551132</v>
      </c>
    </row>
    <row r="37" spans="1:50" x14ac:dyDescent="0.25">
      <c r="A37" t="s">
        <v>11</v>
      </c>
      <c r="B37">
        <v>90</v>
      </c>
      <c r="C37">
        <v>100</v>
      </c>
      <c r="D37">
        <v>30</v>
      </c>
      <c r="E37">
        <v>145</v>
      </c>
      <c r="F37">
        <v>90</v>
      </c>
      <c r="G37">
        <v>45</v>
      </c>
      <c r="H37">
        <f t="shared" si="19"/>
        <v>0</v>
      </c>
      <c r="I37">
        <f t="shared" si="26"/>
        <v>33.333333333333329</v>
      </c>
      <c r="J37">
        <f t="shared" si="20"/>
        <v>-60</v>
      </c>
      <c r="K37">
        <f t="shared" si="21"/>
        <v>-55</v>
      </c>
      <c r="L37">
        <v>90</v>
      </c>
      <c r="M37">
        <v>45</v>
      </c>
      <c r="N37">
        <f t="shared" si="22"/>
        <v>17.072609860507583</v>
      </c>
      <c r="O37">
        <f t="shared" si="23"/>
        <v>0</v>
      </c>
      <c r="P37">
        <f t="shared" si="24"/>
        <v>-1.9731374381451268</v>
      </c>
      <c r="Q37" s="9">
        <v>10</v>
      </c>
      <c r="R37" s="9">
        <v>0</v>
      </c>
      <c r="S37">
        <v>5</v>
      </c>
      <c r="T37">
        <f t="shared" si="25"/>
        <v>7.0726098605075833</v>
      </c>
      <c r="U37">
        <f t="shared" si="25"/>
        <v>0</v>
      </c>
      <c r="V37">
        <f t="shared" si="18"/>
        <v>-6.9731374381451268</v>
      </c>
    </row>
    <row r="38" spans="1:50" x14ac:dyDescent="0.25">
      <c r="A38" t="s">
        <v>12</v>
      </c>
      <c r="B38">
        <v>120</v>
      </c>
      <c r="C38">
        <v>115</v>
      </c>
      <c r="D38">
        <v>50</v>
      </c>
      <c r="E38">
        <v>110</v>
      </c>
      <c r="F38">
        <v>90</v>
      </c>
      <c r="G38">
        <v>45</v>
      </c>
      <c r="H38">
        <f t="shared" si="19"/>
        <v>30</v>
      </c>
      <c r="I38">
        <f t="shared" si="26"/>
        <v>23.333333333333332</v>
      </c>
      <c r="J38">
        <f t="shared" si="20"/>
        <v>-40</v>
      </c>
      <c r="K38">
        <f t="shared" si="21"/>
        <v>-20</v>
      </c>
      <c r="L38">
        <v>90</v>
      </c>
      <c r="M38">
        <v>45</v>
      </c>
      <c r="N38">
        <f t="shared" si="22"/>
        <v>25.290742198615156</v>
      </c>
      <c r="O38">
        <f t="shared" si="23"/>
        <v>14.601616816375886</v>
      </c>
      <c r="P38">
        <f t="shared" si="24"/>
        <v>3.9414997676930872</v>
      </c>
      <c r="Q38" s="9">
        <v>20</v>
      </c>
      <c r="R38" s="9">
        <v>11.5</v>
      </c>
      <c r="S38">
        <v>5</v>
      </c>
      <c r="T38">
        <f t="shared" si="25"/>
        <v>5.2907421986151562</v>
      </c>
      <c r="U38">
        <f t="shared" si="25"/>
        <v>3.1016168163758859</v>
      </c>
      <c r="V38">
        <f t="shared" si="18"/>
        <v>-1.0585002323069128</v>
      </c>
    </row>
    <row r="39" spans="1:50" x14ac:dyDescent="0.25">
      <c r="A39" t="s">
        <v>13</v>
      </c>
      <c r="B39">
        <v>160</v>
      </c>
      <c r="C39">
        <v>100</v>
      </c>
      <c r="D39">
        <v>30</v>
      </c>
      <c r="E39">
        <v>120</v>
      </c>
      <c r="F39">
        <v>90</v>
      </c>
      <c r="G39">
        <v>45</v>
      </c>
      <c r="H39">
        <f t="shared" si="19"/>
        <v>70</v>
      </c>
      <c r="I39">
        <f t="shared" si="26"/>
        <v>33.333333333333329</v>
      </c>
      <c r="J39">
        <f t="shared" si="20"/>
        <v>-60</v>
      </c>
      <c r="K39">
        <f t="shared" si="21"/>
        <v>-30</v>
      </c>
      <c r="L39">
        <v>90</v>
      </c>
      <c r="M39">
        <v>45</v>
      </c>
      <c r="N39">
        <f t="shared" si="22"/>
        <v>8.1223396198397086</v>
      </c>
      <c r="O39">
        <f t="shared" si="23"/>
        <v>22.315944698651233</v>
      </c>
      <c r="P39">
        <f t="shared" si="24"/>
        <v>0.56710071012700425</v>
      </c>
      <c r="Q39" s="9">
        <v>10</v>
      </c>
      <c r="R39" s="9">
        <v>11.5</v>
      </c>
      <c r="S39">
        <v>5</v>
      </c>
      <c r="T39">
        <f t="shared" si="25"/>
        <v>-1.8776603801602914</v>
      </c>
      <c r="U39">
        <f t="shared" si="25"/>
        <v>10.815944698651233</v>
      </c>
      <c r="V39">
        <f t="shared" si="18"/>
        <v>-4.4328992898729958</v>
      </c>
    </row>
    <row r="40" spans="1:50" x14ac:dyDescent="0.25">
      <c r="A40" t="s">
        <v>15</v>
      </c>
      <c r="B40">
        <v>140</v>
      </c>
      <c r="C40">
        <v>130</v>
      </c>
      <c r="D40">
        <v>70</v>
      </c>
      <c r="E40">
        <v>90</v>
      </c>
      <c r="F40">
        <v>90</v>
      </c>
      <c r="G40">
        <v>45</v>
      </c>
      <c r="H40">
        <f t="shared" si="19"/>
        <v>50</v>
      </c>
      <c r="I40">
        <f t="shared" si="26"/>
        <v>13.333333333333332</v>
      </c>
      <c r="J40">
        <f t="shared" si="20"/>
        <v>-20</v>
      </c>
      <c r="K40">
        <f t="shared" si="21"/>
        <v>0</v>
      </c>
      <c r="L40">
        <v>90</v>
      </c>
      <c r="M40">
        <v>45</v>
      </c>
      <c r="N40">
        <f t="shared" si="22"/>
        <v>21.315771344889395</v>
      </c>
      <c r="O40">
        <f t="shared" si="23"/>
        <v>25.403147079188649</v>
      </c>
      <c r="P40">
        <f t="shared" si="24"/>
        <v>11.251329617915326</v>
      </c>
      <c r="Q40" s="9">
        <v>20</v>
      </c>
      <c r="R40" s="9">
        <v>23</v>
      </c>
      <c r="S40">
        <v>5</v>
      </c>
      <c r="T40">
        <f t="shared" si="25"/>
        <v>1.3157713448893951</v>
      </c>
      <c r="U40">
        <f t="shared" si="25"/>
        <v>2.4031470791886491</v>
      </c>
      <c r="V40">
        <f t="shared" si="18"/>
        <v>6.2513296179153262</v>
      </c>
    </row>
    <row r="41" spans="1:50" x14ac:dyDescent="0.25">
      <c r="A41" t="s">
        <v>14</v>
      </c>
      <c r="B41">
        <v>170</v>
      </c>
      <c r="C41">
        <v>110</v>
      </c>
      <c r="D41">
        <v>40</v>
      </c>
      <c r="E41">
        <v>90</v>
      </c>
      <c r="F41">
        <v>90</v>
      </c>
      <c r="G41">
        <v>45</v>
      </c>
      <c r="H41">
        <f t="shared" si="19"/>
        <v>80</v>
      </c>
      <c r="I41">
        <f t="shared" si="26"/>
        <v>26.666666666666664</v>
      </c>
      <c r="J41">
        <f t="shared" si="20"/>
        <v>-50</v>
      </c>
      <c r="K41">
        <f t="shared" si="21"/>
        <v>0</v>
      </c>
      <c r="L41">
        <v>90</v>
      </c>
      <c r="M41">
        <v>45</v>
      </c>
      <c r="N41">
        <f t="shared" si="22"/>
        <v>5.314001186749306</v>
      </c>
      <c r="O41">
        <f t="shared" si="23"/>
        <v>30.137198319838259</v>
      </c>
      <c r="P41">
        <f t="shared" si="24"/>
        <v>7.1025567732042436</v>
      </c>
      <c r="Q41" s="9">
        <v>10</v>
      </c>
      <c r="R41" s="9">
        <v>23</v>
      </c>
      <c r="S41">
        <v>5</v>
      </c>
      <c r="T41">
        <f t="shared" si="25"/>
        <v>-4.685998813250694</v>
      </c>
      <c r="U41">
        <f t="shared" si="25"/>
        <v>7.1371983198382587</v>
      </c>
      <c r="V41">
        <f t="shared" si="18"/>
        <v>2.1025567732042436</v>
      </c>
    </row>
    <row r="45" spans="1:50" x14ac:dyDescent="0.25">
      <c r="B45" s="6" t="s">
        <v>38</v>
      </c>
      <c r="C45" s="6"/>
      <c r="D45" s="6"/>
      <c r="E45" s="6"/>
      <c r="F45" s="6"/>
      <c r="G45" s="6"/>
      <c r="H45" s="17" t="s">
        <v>39</v>
      </c>
      <c r="I45" s="17"/>
      <c r="J45" s="17"/>
      <c r="K45" s="17"/>
      <c r="L45" s="17"/>
      <c r="M45" s="17"/>
      <c r="N45" s="17" t="s">
        <v>19</v>
      </c>
      <c r="O45" s="17"/>
      <c r="P45" s="17"/>
      <c r="Q45" s="17" t="s">
        <v>42</v>
      </c>
      <c r="R45" s="17"/>
      <c r="S45" s="17"/>
      <c r="T45" s="17" t="s">
        <v>41</v>
      </c>
      <c r="U45" s="17"/>
      <c r="V45" s="17"/>
    </row>
    <row r="46" spans="1:50" x14ac:dyDescent="0.25">
      <c r="B46" t="s">
        <v>0</v>
      </c>
      <c r="C46" t="s">
        <v>1</v>
      </c>
      <c r="D46" t="s">
        <v>2</v>
      </c>
      <c r="E46" t="s">
        <v>3</v>
      </c>
      <c r="F46" t="s">
        <v>4</v>
      </c>
      <c r="G46" t="s">
        <v>5</v>
      </c>
      <c r="H46" t="s">
        <v>0</v>
      </c>
      <c r="I46" t="s">
        <v>1</v>
      </c>
      <c r="J46" t="s">
        <v>2</v>
      </c>
      <c r="K46" t="s">
        <v>3</v>
      </c>
      <c r="L46" t="s">
        <v>4</v>
      </c>
      <c r="M46" t="s">
        <v>5</v>
      </c>
      <c r="N46" t="s">
        <v>16</v>
      </c>
      <c r="O46" t="s">
        <v>17</v>
      </c>
      <c r="P46" t="s">
        <v>18</v>
      </c>
      <c r="Q46" s="7" t="s">
        <v>16</v>
      </c>
      <c r="R46" s="7" t="s">
        <v>17</v>
      </c>
      <c r="S46" s="7" t="s">
        <v>18</v>
      </c>
      <c r="T46" s="7" t="s">
        <v>16</v>
      </c>
      <c r="U46" s="7" t="s">
        <v>17</v>
      </c>
      <c r="V46" s="7" t="s">
        <v>18</v>
      </c>
      <c r="AX46" t="s">
        <v>27</v>
      </c>
    </row>
    <row r="47" spans="1:50" x14ac:dyDescent="0.25">
      <c r="A47" t="s">
        <v>6</v>
      </c>
      <c r="B47">
        <v>30</v>
      </c>
      <c r="C47">
        <v>130</v>
      </c>
      <c r="D47">
        <v>60</v>
      </c>
      <c r="E47">
        <v>80</v>
      </c>
      <c r="F47">
        <v>90</v>
      </c>
      <c r="G47">
        <v>45</v>
      </c>
      <c r="H47">
        <f>-90+B47</f>
        <v>-60</v>
      </c>
      <c r="I47">
        <f>(150-C47)*(180/270)</f>
        <v>13.333333333333332</v>
      </c>
      <c r="J47">
        <f>-90+D47</f>
        <v>-30</v>
      </c>
      <c r="K47">
        <f>90-E47</f>
        <v>10</v>
      </c>
      <c r="L47">
        <v>90</v>
      </c>
      <c r="M47">
        <v>45</v>
      </c>
      <c r="N47">
        <f>COS(RADIANS(H47))*((16.5*COS(RADIANS(I47+J47+K47)))+(6.5*COS(RADIANS(I47+J47)))+(10.5*COS(RADIANS(I47)))+0.1)</f>
        <v>16.466167936940447</v>
      </c>
      <c r="O47">
        <f>SIN(RADIANS(H47))*((16.5*COS(RADIANS(I47+J47+K47)))+(6.5*COS(RADIANS(I47+J47)))+(10.5*COS(RADIANS(I47)))+0.1)</f>
        <v>-28.52023947274245</v>
      </c>
      <c r="P47">
        <f>(16.5*SIN(RADIANS(I47+J47+K47)))+(6.5*SIN(RADIANS(I47+J47)))+(10.5*SIN(RADIANS(I47)))+11.5</f>
        <v>10.141712547107236</v>
      </c>
      <c r="Q47" s="9">
        <v>20</v>
      </c>
      <c r="R47" s="9">
        <v>-23.5</v>
      </c>
      <c r="S47">
        <v>5</v>
      </c>
      <c r="T47">
        <f>N47-Q47</f>
        <v>-3.5338320630595526</v>
      </c>
      <c r="U47">
        <f>O47-R47</f>
        <v>-5.0202394727424497</v>
      </c>
      <c r="V47">
        <f t="shared" ref="V47:V56" si="27">P47-S47</f>
        <v>5.141712547107236</v>
      </c>
      <c r="AX47" t="s">
        <v>28</v>
      </c>
    </row>
    <row r="48" spans="1:50" x14ac:dyDescent="0.25">
      <c r="A48" t="s">
        <v>7</v>
      </c>
      <c r="B48">
        <v>10</v>
      </c>
      <c r="C48">
        <v>130</v>
      </c>
      <c r="D48">
        <v>90</v>
      </c>
      <c r="E48">
        <v>160</v>
      </c>
      <c r="F48">
        <v>90</v>
      </c>
      <c r="G48">
        <v>45</v>
      </c>
      <c r="H48">
        <f t="shared" ref="H48:H56" si="28">-90+B48</f>
        <v>-80</v>
      </c>
      <c r="I48">
        <f>(150-C48)*(180/270)</f>
        <v>13.333333333333332</v>
      </c>
      <c r="J48">
        <f t="shared" ref="J48:J56" si="29">-90+D48</f>
        <v>0</v>
      </c>
      <c r="K48">
        <f t="shared" ref="K48:K56" si="30">90-E48</f>
        <v>-70</v>
      </c>
      <c r="L48">
        <v>90</v>
      </c>
      <c r="M48">
        <v>45</v>
      </c>
      <c r="N48">
        <f t="shared" ref="N48:N56" si="31">COS(RADIANS(H48))*((16.5*COS(RADIANS(I48+J48+K48)))+(6.5*COS(RADIANS(I48+J48)))+(10.5*COS(RADIANS(I48)))+0.1)</f>
        <v>4.464262122145092</v>
      </c>
      <c r="O48">
        <f t="shared" ref="O48:O56" si="32">SIN(RADIANS(H48))*((16.5*COS(RADIANS(I48+J48+K48)))+(6.5*COS(RADIANS(I48+J48)))+(10.5*COS(RADIANS(I48)))+0.1)</f>
        <v>-25.318088611329422</v>
      </c>
      <c r="P48">
        <f t="shared" ref="P48:P56" si="33">(16.5*SIN(RADIANS(I48+J48+K48)))+(6.5*SIN(RADIANS(I48+J48)))+(10.5*SIN(RADIANS(I48)))+11.5</f>
        <v>1.6349209143080312</v>
      </c>
      <c r="Q48" s="9">
        <v>10</v>
      </c>
      <c r="R48" s="9">
        <v>-23.5</v>
      </c>
      <c r="S48">
        <v>5</v>
      </c>
      <c r="T48">
        <f t="shared" ref="T48:U56" si="34">N48-Q48</f>
        <v>-5.535737877854908</v>
      </c>
      <c r="U48">
        <f>O48-R48</f>
        <v>-1.8180886113294221</v>
      </c>
      <c r="V48">
        <f t="shared" si="27"/>
        <v>-3.3650790856919688</v>
      </c>
      <c r="AX48" t="s">
        <v>29</v>
      </c>
    </row>
    <row r="49" spans="1:50" x14ac:dyDescent="0.25">
      <c r="A49" t="s">
        <v>8</v>
      </c>
      <c r="B49">
        <v>70</v>
      </c>
      <c r="C49">
        <v>110</v>
      </c>
      <c r="D49">
        <v>35</v>
      </c>
      <c r="E49">
        <v>120</v>
      </c>
      <c r="F49">
        <v>90</v>
      </c>
      <c r="G49">
        <v>45</v>
      </c>
      <c r="H49">
        <f t="shared" si="28"/>
        <v>-20</v>
      </c>
      <c r="I49">
        <f t="shared" ref="I49:I56" si="35">(150-C49)*(180/270)</f>
        <v>26.666666666666664</v>
      </c>
      <c r="J49">
        <f t="shared" si="29"/>
        <v>-55</v>
      </c>
      <c r="K49">
        <f t="shared" si="30"/>
        <v>-30</v>
      </c>
      <c r="L49">
        <v>90</v>
      </c>
      <c r="M49">
        <v>45</v>
      </c>
      <c r="N49">
        <f t="shared" si="31"/>
        <v>22.427235334993824</v>
      </c>
      <c r="O49">
        <f t="shared" si="32"/>
        <v>-8.1628460988209515</v>
      </c>
      <c r="P49">
        <f t="shared" si="33"/>
        <v>-0.91593610646530621</v>
      </c>
      <c r="Q49" s="9">
        <v>20</v>
      </c>
      <c r="R49" s="9">
        <v>-11.5</v>
      </c>
      <c r="S49">
        <v>5</v>
      </c>
      <c r="T49">
        <f t="shared" si="34"/>
        <v>2.4272353349938243</v>
      </c>
      <c r="U49">
        <f>O49-R49</f>
        <v>3.3371539011790485</v>
      </c>
      <c r="V49">
        <f t="shared" si="27"/>
        <v>-5.9159361064653062</v>
      </c>
      <c r="AX49" t="s">
        <v>30</v>
      </c>
    </row>
    <row r="50" spans="1:50" x14ac:dyDescent="0.25">
      <c r="A50" t="s">
        <v>9</v>
      </c>
      <c r="B50">
        <v>55</v>
      </c>
      <c r="C50">
        <v>100</v>
      </c>
      <c r="D50">
        <v>30</v>
      </c>
      <c r="E50">
        <v>110</v>
      </c>
      <c r="F50">
        <v>90</v>
      </c>
      <c r="G50">
        <v>45</v>
      </c>
      <c r="H50">
        <f t="shared" si="28"/>
        <v>-35</v>
      </c>
      <c r="I50">
        <f t="shared" si="35"/>
        <v>33.333333333333329</v>
      </c>
      <c r="J50">
        <f t="shared" si="29"/>
        <v>-60</v>
      </c>
      <c r="K50">
        <f t="shared" si="30"/>
        <v>-20</v>
      </c>
      <c r="L50">
        <v>90</v>
      </c>
      <c r="M50">
        <v>45</v>
      </c>
      <c r="N50">
        <f t="shared" si="31"/>
        <v>21.30141096167053</v>
      </c>
      <c r="O50">
        <f t="shared" si="32"/>
        <v>-14.915408529864647</v>
      </c>
      <c r="P50">
        <f t="shared" si="33"/>
        <v>2.3509845124851552</v>
      </c>
      <c r="Q50" s="9">
        <v>10</v>
      </c>
      <c r="R50" s="9">
        <v>-11.5</v>
      </c>
      <c r="S50">
        <v>5</v>
      </c>
      <c r="T50">
        <f t="shared" si="34"/>
        <v>11.30141096167053</v>
      </c>
      <c r="U50">
        <f>O50-R50</f>
        <v>-3.4154085298646475</v>
      </c>
      <c r="V50">
        <f t="shared" si="27"/>
        <v>-2.6490154875148448</v>
      </c>
      <c r="AX50" t="s">
        <v>31</v>
      </c>
    </row>
    <row r="51" spans="1:50" x14ac:dyDescent="0.25">
      <c r="A51" t="s">
        <v>10</v>
      </c>
      <c r="B51">
        <v>100</v>
      </c>
      <c r="C51">
        <v>110</v>
      </c>
      <c r="D51">
        <v>50</v>
      </c>
      <c r="E51">
        <v>120</v>
      </c>
      <c r="F51">
        <v>90</v>
      </c>
      <c r="G51">
        <v>45</v>
      </c>
      <c r="H51">
        <f t="shared" si="28"/>
        <v>10</v>
      </c>
      <c r="I51">
        <f t="shared" si="35"/>
        <v>26.666666666666664</v>
      </c>
      <c r="J51">
        <f t="shared" si="29"/>
        <v>-40</v>
      </c>
      <c r="K51">
        <f t="shared" si="30"/>
        <v>-30</v>
      </c>
      <c r="L51">
        <v>90</v>
      </c>
      <c r="M51">
        <v>45</v>
      </c>
      <c r="N51">
        <f t="shared" si="31"/>
        <v>27.387109164368741</v>
      </c>
      <c r="O51">
        <f t="shared" si="32"/>
        <v>4.8290862692862708</v>
      </c>
      <c r="P51">
        <f t="shared" si="33"/>
        <v>3.3904012074448868</v>
      </c>
      <c r="Q51" s="9">
        <v>20</v>
      </c>
      <c r="R51" s="9">
        <v>0</v>
      </c>
      <c r="S51">
        <v>5</v>
      </c>
      <c r="T51">
        <f t="shared" si="34"/>
        <v>7.3871091643687414</v>
      </c>
      <c r="U51">
        <f t="shared" si="34"/>
        <v>4.8290862692862708</v>
      </c>
      <c r="V51">
        <f t="shared" si="27"/>
        <v>-1.6095987925551132</v>
      </c>
      <c r="AX51" t="s">
        <v>32</v>
      </c>
    </row>
    <row r="52" spans="1:50" x14ac:dyDescent="0.25">
      <c r="A52" t="s">
        <v>11</v>
      </c>
      <c r="B52">
        <v>90</v>
      </c>
      <c r="C52">
        <v>100</v>
      </c>
      <c r="D52">
        <v>30</v>
      </c>
      <c r="E52">
        <v>145</v>
      </c>
      <c r="F52">
        <v>90</v>
      </c>
      <c r="G52">
        <v>45</v>
      </c>
      <c r="H52">
        <f t="shared" si="28"/>
        <v>0</v>
      </c>
      <c r="I52">
        <f t="shared" si="35"/>
        <v>33.333333333333329</v>
      </c>
      <c r="J52">
        <f t="shared" si="29"/>
        <v>-60</v>
      </c>
      <c r="K52">
        <f t="shared" si="30"/>
        <v>-55</v>
      </c>
      <c r="L52">
        <v>90</v>
      </c>
      <c r="M52">
        <v>45</v>
      </c>
      <c r="N52">
        <f t="shared" si="31"/>
        <v>17.072609860507583</v>
      </c>
      <c r="O52">
        <f t="shared" si="32"/>
        <v>0</v>
      </c>
      <c r="P52">
        <f t="shared" si="33"/>
        <v>-1.9731374381451268</v>
      </c>
      <c r="Q52" s="9">
        <v>10</v>
      </c>
      <c r="R52" s="9">
        <v>0</v>
      </c>
      <c r="S52">
        <v>5</v>
      </c>
      <c r="T52">
        <f t="shared" si="34"/>
        <v>7.0726098605075833</v>
      </c>
      <c r="U52">
        <f t="shared" si="34"/>
        <v>0</v>
      </c>
      <c r="V52">
        <f t="shared" si="27"/>
        <v>-6.9731374381451268</v>
      </c>
      <c r="AX52" t="s">
        <v>33</v>
      </c>
    </row>
    <row r="53" spans="1:50" x14ac:dyDescent="0.25">
      <c r="A53" t="s">
        <v>12</v>
      </c>
      <c r="B53">
        <v>120</v>
      </c>
      <c r="C53">
        <v>115</v>
      </c>
      <c r="D53">
        <v>50</v>
      </c>
      <c r="E53">
        <v>110</v>
      </c>
      <c r="F53">
        <v>90</v>
      </c>
      <c r="G53">
        <v>45</v>
      </c>
      <c r="H53">
        <f t="shared" si="28"/>
        <v>30</v>
      </c>
      <c r="I53">
        <f t="shared" si="35"/>
        <v>23.333333333333332</v>
      </c>
      <c r="J53">
        <f t="shared" si="29"/>
        <v>-40</v>
      </c>
      <c r="K53">
        <f t="shared" si="30"/>
        <v>-20</v>
      </c>
      <c r="L53">
        <v>90</v>
      </c>
      <c r="M53">
        <v>45</v>
      </c>
      <c r="N53">
        <f t="shared" si="31"/>
        <v>25.290742198615156</v>
      </c>
      <c r="O53">
        <f t="shared" si="32"/>
        <v>14.601616816375886</v>
      </c>
      <c r="P53">
        <f t="shared" si="33"/>
        <v>3.9414997676930872</v>
      </c>
      <c r="Q53" s="9">
        <v>20</v>
      </c>
      <c r="R53" s="9">
        <v>11.5</v>
      </c>
      <c r="S53">
        <v>5</v>
      </c>
      <c r="T53">
        <f t="shared" si="34"/>
        <v>5.2907421986151562</v>
      </c>
      <c r="U53">
        <f t="shared" si="34"/>
        <v>3.1016168163758859</v>
      </c>
      <c r="V53">
        <f t="shared" si="27"/>
        <v>-1.0585002323069128</v>
      </c>
      <c r="AX53" t="s">
        <v>34</v>
      </c>
    </row>
    <row r="54" spans="1:50" x14ac:dyDescent="0.25">
      <c r="A54" t="s">
        <v>13</v>
      </c>
      <c r="B54">
        <v>160</v>
      </c>
      <c r="C54">
        <v>100</v>
      </c>
      <c r="D54">
        <v>30</v>
      </c>
      <c r="E54">
        <v>120</v>
      </c>
      <c r="F54">
        <v>90</v>
      </c>
      <c r="G54">
        <v>45</v>
      </c>
      <c r="H54">
        <f t="shared" si="28"/>
        <v>70</v>
      </c>
      <c r="I54">
        <f t="shared" si="35"/>
        <v>33.333333333333329</v>
      </c>
      <c r="J54">
        <f t="shared" si="29"/>
        <v>-60</v>
      </c>
      <c r="K54">
        <f t="shared" si="30"/>
        <v>-30</v>
      </c>
      <c r="L54">
        <v>90</v>
      </c>
      <c r="M54">
        <v>45</v>
      </c>
      <c r="N54">
        <f t="shared" si="31"/>
        <v>8.1223396198397086</v>
      </c>
      <c r="O54">
        <f t="shared" si="32"/>
        <v>22.315944698651233</v>
      </c>
      <c r="P54">
        <f t="shared" si="33"/>
        <v>0.56710071012700425</v>
      </c>
      <c r="Q54" s="9">
        <v>10</v>
      </c>
      <c r="R54" s="9">
        <v>11.5</v>
      </c>
      <c r="S54">
        <v>5</v>
      </c>
      <c r="T54">
        <f t="shared" si="34"/>
        <v>-1.8776603801602914</v>
      </c>
      <c r="U54">
        <f t="shared" si="34"/>
        <v>10.815944698651233</v>
      </c>
      <c r="V54">
        <f t="shared" si="27"/>
        <v>-4.4328992898729958</v>
      </c>
      <c r="AX54" t="s">
        <v>35</v>
      </c>
    </row>
    <row r="55" spans="1:50" x14ac:dyDescent="0.25">
      <c r="A55" t="s">
        <v>15</v>
      </c>
      <c r="B55">
        <v>140</v>
      </c>
      <c r="C55">
        <v>130</v>
      </c>
      <c r="D55">
        <v>70</v>
      </c>
      <c r="E55">
        <v>90</v>
      </c>
      <c r="F55">
        <v>90</v>
      </c>
      <c r="G55">
        <v>45</v>
      </c>
      <c r="H55">
        <f t="shared" si="28"/>
        <v>50</v>
      </c>
      <c r="I55">
        <f t="shared" si="35"/>
        <v>13.333333333333332</v>
      </c>
      <c r="J55">
        <f t="shared" si="29"/>
        <v>-20</v>
      </c>
      <c r="K55">
        <f t="shared" si="30"/>
        <v>0</v>
      </c>
      <c r="L55">
        <v>90</v>
      </c>
      <c r="M55">
        <v>45</v>
      </c>
      <c r="N55">
        <f t="shared" si="31"/>
        <v>21.315771344889395</v>
      </c>
      <c r="O55">
        <f t="shared" si="32"/>
        <v>25.403147079188649</v>
      </c>
      <c r="P55">
        <f t="shared" si="33"/>
        <v>11.251329617915326</v>
      </c>
      <c r="Q55" s="9">
        <v>20</v>
      </c>
      <c r="R55" s="9">
        <v>23</v>
      </c>
      <c r="S55">
        <v>5</v>
      </c>
      <c r="T55">
        <f t="shared" si="34"/>
        <v>1.3157713448893951</v>
      </c>
      <c r="U55">
        <f t="shared" si="34"/>
        <v>2.4031470791886491</v>
      </c>
      <c r="V55">
        <f t="shared" si="27"/>
        <v>6.2513296179153262</v>
      </c>
      <c r="AX55" t="s">
        <v>36</v>
      </c>
    </row>
    <row r="56" spans="1:50" x14ac:dyDescent="0.25">
      <c r="A56" t="s">
        <v>14</v>
      </c>
      <c r="B56">
        <v>170</v>
      </c>
      <c r="C56">
        <v>110</v>
      </c>
      <c r="D56">
        <v>40</v>
      </c>
      <c r="E56">
        <v>90</v>
      </c>
      <c r="F56">
        <v>90</v>
      </c>
      <c r="G56">
        <v>45</v>
      </c>
      <c r="H56">
        <f t="shared" si="28"/>
        <v>80</v>
      </c>
      <c r="I56">
        <f t="shared" si="35"/>
        <v>26.666666666666664</v>
      </c>
      <c r="J56">
        <f t="shared" si="29"/>
        <v>-50</v>
      </c>
      <c r="K56">
        <f t="shared" si="30"/>
        <v>0</v>
      </c>
      <c r="L56">
        <v>90</v>
      </c>
      <c r="M56">
        <v>45</v>
      </c>
      <c r="N56">
        <f t="shared" si="31"/>
        <v>5.314001186749306</v>
      </c>
      <c r="O56">
        <f t="shared" si="32"/>
        <v>30.137198319838259</v>
      </c>
      <c r="P56">
        <f t="shared" si="33"/>
        <v>7.1025567732042436</v>
      </c>
      <c r="Q56" s="9">
        <v>10</v>
      </c>
      <c r="R56" s="9">
        <v>23</v>
      </c>
      <c r="S56">
        <v>5</v>
      </c>
      <c r="T56">
        <f t="shared" si="34"/>
        <v>-4.685998813250694</v>
      </c>
      <c r="U56">
        <f t="shared" si="34"/>
        <v>7.1371983198382587</v>
      </c>
      <c r="V56">
        <f t="shared" si="27"/>
        <v>2.1025567732042436</v>
      </c>
      <c r="AX56" t="s">
        <v>37</v>
      </c>
    </row>
    <row r="59" spans="1:50" x14ac:dyDescent="0.25">
      <c r="B59" s="6" t="s">
        <v>38</v>
      </c>
      <c r="C59" s="6"/>
      <c r="D59" s="6"/>
      <c r="E59" s="6"/>
      <c r="F59" s="6"/>
      <c r="G59" s="6"/>
      <c r="H59" s="17" t="s">
        <v>39</v>
      </c>
      <c r="I59" s="17"/>
      <c r="J59" s="17"/>
      <c r="K59" s="17"/>
      <c r="L59" s="17"/>
      <c r="M59" s="17"/>
      <c r="N59" s="17" t="s">
        <v>19</v>
      </c>
      <c r="O59" s="17"/>
      <c r="P59" s="17"/>
      <c r="Q59" s="17" t="s">
        <v>42</v>
      </c>
      <c r="R59" s="17"/>
      <c r="S59" s="17"/>
      <c r="T59" s="17" t="s">
        <v>41</v>
      </c>
      <c r="U59" s="17"/>
      <c r="V59" s="17"/>
    </row>
    <row r="60" spans="1:50" x14ac:dyDescent="0.25">
      <c r="B60" t="s">
        <v>0</v>
      </c>
      <c r="C60" t="s">
        <v>1</v>
      </c>
      <c r="D60" t="s">
        <v>2</v>
      </c>
      <c r="E60" t="s">
        <v>3</v>
      </c>
      <c r="F60" t="s">
        <v>4</v>
      </c>
      <c r="G60" t="s">
        <v>5</v>
      </c>
      <c r="H60" t="s">
        <v>0</v>
      </c>
      <c r="I60" t="s">
        <v>1</v>
      </c>
      <c r="J60" t="s">
        <v>2</v>
      </c>
      <c r="K60" t="s">
        <v>3</v>
      </c>
      <c r="L60" t="s">
        <v>4</v>
      </c>
      <c r="M60" t="s">
        <v>5</v>
      </c>
      <c r="N60" t="s">
        <v>16</v>
      </c>
      <c r="O60" t="s">
        <v>17</v>
      </c>
      <c r="P60" t="s">
        <v>18</v>
      </c>
      <c r="Q60" s="7" t="s">
        <v>16</v>
      </c>
      <c r="R60" s="7" t="s">
        <v>17</v>
      </c>
      <c r="S60" s="7" t="s">
        <v>18</v>
      </c>
      <c r="T60" s="7" t="s">
        <v>16</v>
      </c>
      <c r="U60" s="7" t="s">
        <v>17</v>
      </c>
      <c r="V60" s="7" t="s">
        <v>18</v>
      </c>
    </row>
    <row r="61" spans="1:50" x14ac:dyDescent="0.25">
      <c r="A61" t="s">
        <v>6</v>
      </c>
      <c r="B61">
        <v>30</v>
      </c>
      <c r="C61">
        <v>130</v>
      </c>
      <c r="D61">
        <v>60</v>
      </c>
      <c r="E61">
        <v>80</v>
      </c>
      <c r="F61">
        <v>90</v>
      </c>
      <c r="G61">
        <v>45</v>
      </c>
      <c r="H61">
        <f>-90+B61</f>
        <v>-60</v>
      </c>
      <c r="I61">
        <f>(150-C61)*(180/270)</f>
        <v>13.333333333333332</v>
      </c>
      <c r="J61">
        <f>-90+D61</f>
        <v>-30</v>
      </c>
      <c r="K61">
        <f>90-E61</f>
        <v>10</v>
      </c>
      <c r="L61">
        <v>90</v>
      </c>
      <c r="M61">
        <v>45</v>
      </c>
      <c r="N61">
        <f>COS(RADIANS(H61))*((16.5*COS(RADIANS(I61+J61+K61)))+(6.5*COS(RADIANS(I61+J61)))+(10.5*COS(RADIANS(I61)))+0.1)</f>
        <v>16.466167936940447</v>
      </c>
      <c r="O61">
        <f>SIN(RADIANS(H61))*((16.5*COS(RADIANS(I61+J61+K61)))+(6.5*COS(RADIANS(I61+J61)))+(10.5*COS(RADIANS(I61)))+0.1)</f>
        <v>-28.52023947274245</v>
      </c>
      <c r="P61">
        <f>(16.5*SIN(RADIANS(I61+J61+K61)))+(6.5*SIN(RADIANS(I61+J61)))+(10.5*SIN(RADIANS(I61)))+11.5</f>
        <v>10.141712547107236</v>
      </c>
      <c r="Q61" s="9">
        <v>20</v>
      </c>
      <c r="R61" s="9">
        <v>-23.5</v>
      </c>
      <c r="S61">
        <v>5</v>
      </c>
      <c r="T61">
        <f>N61-Q61</f>
        <v>-3.5338320630595526</v>
      </c>
      <c r="U61">
        <f>O61-R61</f>
        <v>-5.0202394727424497</v>
      </c>
      <c r="V61">
        <f t="shared" ref="V61:V70" si="36">P61-S61</f>
        <v>5.141712547107236</v>
      </c>
    </row>
    <row r="62" spans="1:50" x14ac:dyDescent="0.25">
      <c r="A62" t="s">
        <v>7</v>
      </c>
      <c r="B62">
        <v>10</v>
      </c>
      <c r="C62">
        <v>130</v>
      </c>
      <c r="D62">
        <v>90</v>
      </c>
      <c r="E62">
        <v>160</v>
      </c>
      <c r="F62">
        <v>90</v>
      </c>
      <c r="G62">
        <v>45</v>
      </c>
      <c r="H62">
        <f t="shared" ref="H62:H70" si="37">-90+B62</f>
        <v>-80</v>
      </c>
      <c r="I62">
        <f>(150-C62)*(180/270)</f>
        <v>13.333333333333332</v>
      </c>
      <c r="J62">
        <f t="shared" ref="J62:J70" si="38">-90+D62</f>
        <v>0</v>
      </c>
      <c r="K62">
        <f t="shared" ref="K62:K70" si="39">90-E62</f>
        <v>-70</v>
      </c>
      <c r="L62">
        <v>90</v>
      </c>
      <c r="M62">
        <v>45</v>
      </c>
      <c r="N62">
        <f t="shared" ref="N62:N70" si="40">COS(RADIANS(H62))*((16.5*COS(RADIANS(I62+J62+K62)))+(6.5*COS(RADIANS(I62+J62)))+(10.5*COS(RADIANS(I62)))+0.1)</f>
        <v>4.464262122145092</v>
      </c>
      <c r="O62">
        <f t="shared" ref="O62:O70" si="41">SIN(RADIANS(H62))*((16.5*COS(RADIANS(I62+J62+K62)))+(6.5*COS(RADIANS(I62+J62)))+(10.5*COS(RADIANS(I62)))+0.1)</f>
        <v>-25.318088611329422</v>
      </c>
      <c r="P62">
        <f t="shared" ref="P62:P70" si="42">(16.5*SIN(RADIANS(I62+J62+K62)))+(6.5*SIN(RADIANS(I62+J62)))+(10.5*SIN(RADIANS(I62)))+11.5</f>
        <v>1.6349209143080312</v>
      </c>
      <c r="Q62" s="9">
        <v>10</v>
      </c>
      <c r="R62" s="9">
        <v>-23.5</v>
      </c>
      <c r="S62">
        <v>5</v>
      </c>
      <c r="T62">
        <f t="shared" ref="T62:U70" si="43">N62-Q62</f>
        <v>-5.535737877854908</v>
      </c>
      <c r="U62">
        <f>O62-R62</f>
        <v>-1.8180886113294221</v>
      </c>
      <c r="V62">
        <f t="shared" si="36"/>
        <v>-3.3650790856919688</v>
      </c>
    </row>
    <row r="63" spans="1:50" x14ac:dyDescent="0.25">
      <c r="A63" t="s">
        <v>8</v>
      </c>
      <c r="B63">
        <v>70</v>
      </c>
      <c r="C63">
        <v>110</v>
      </c>
      <c r="D63">
        <v>35</v>
      </c>
      <c r="E63">
        <v>120</v>
      </c>
      <c r="F63">
        <v>90</v>
      </c>
      <c r="G63">
        <v>45</v>
      </c>
      <c r="H63">
        <f t="shared" si="37"/>
        <v>-20</v>
      </c>
      <c r="I63">
        <f t="shared" ref="I63:I70" si="44">(150-C63)*(180/270)</f>
        <v>26.666666666666664</v>
      </c>
      <c r="J63">
        <f t="shared" si="38"/>
        <v>-55</v>
      </c>
      <c r="K63">
        <f t="shared" si="39"/>
        <v>-30</v>
      </c>
      <c r="L63">
        <v>90</v>
      </c>
      <c r="M63">
        <v>45</v>
      </c>
      <c r="N63">
        <f t="shared" si="40"/>
        <v>22.427235334993824</v>
      </c>
      <c r="O63">
        <f t="shared" si="41"/>
        <v>-8.1628460988209515</v>
      </c>
      <c r="P63">
        <f t="shared" si="42"/>
        <v>-0.91593610646530621</v>
      </c>
      <c r="Q63" s="9">
        <v>20</v>
      </c>
      <c r="R63" s="9">
        <v>-11.5</v>
      </c>
      <c r="S63">
        <v>5</v>
      </c>
      <c r="T63">
        <f t="shared" si="43"/>
        <v>2.4272353349938243</v>
      </c>
      <c r="U63">
        <f>O63-R63</f>
        <v>3.3371539011790485</v>
      </c>
      <c r="V63">
        <f t="shared" si="36"/>
        <v>-5.9159361064653062</v>
      </c>
    </row>
    <row r="64" spans="1:50" x14ac:dyDescent="0.25">
      <c r="A64" t="s">
        <v>9</v>
      </c>
      <c r="B64">
        <v>55</v>
      </c>
      <c r="C64">
        <v>100</v>
      </c>
      <c r="D64">
        <v>30</v>
      </c>
      <c r="E64">
        <v>110</v>
      </c>
      <c r="F64">
        <v>90</v>
      </c>
      <c r="G64">
        <v>45</v>
      </c>
      <c r="H64">
        <f t="shared" si="37"/>
        <v>-35</v>
      </c>
      <c r="I64">
        <f t="shared" si="44"/>
        <v>33.333333333333329</v>
      </c>
      <c r="J64">
        <f t="shared" si="38"/>
        <v>-60</v>
      </c>
      <c r="K64">
        <f t="shared" si="39"/>
        <v>-20</v>
      </c>
      <c r="L64">
        <v>90</v>
      </c>
      <c r="M64">
        <v>45</v>
      </c>
      <c r="N64">
        <f t="shared" si="40"/>
        <v>21.30141096167053</v>
      </c>
      <c r="O64">
        <f t="shared" si="41"/>
        <v>-14.915408529864647</v>
      </c>
      <c r="P64">
        <f t="shared" si="42"/>
        <v>2.3509845124851552</v>
      </c>
      <c r="Q64" s="9">
        <v>10</v>
      </c>
      <c r="R64" s="9">
        <v>-11.5</v>
      </c>
      <c r="S64">
        <v>5</v>
      </c>
      <c r="T64">
        <f t="shared" si="43"/>
        <v>11.30141096167053</v>
      </c>
      <c r="U64">
        <f>O64-R64</f>
        <v>-3.4154085298646475</v>
      </c>
      <c r="V64">
        <f t="shared" si="36"/>
        <v>-2.6490154875148448</v>
      </c>
    </row>
    <row r="65" spans="1:22" x14ac:dyDescent="0.25">
      <c r="A65" t="s">
        <v>10</v>
      </c>
      <c r="B65">
        <v>100</v>
      </c>
      <c r="C65">
        <v>110</v>
      </c>
      <c r="D65">
        <v>50</v>
      </c>
      <c r="E65">
        <v>120</v>
      </c>
      <c r="F65">
        <v>90</v>
      </c>
      <c r="G65">
        <v>45</v>
      </c>
      <c r="H65">
        <f t="shared" si="37"/>
        <v>10</v>
      </c>
      <c r="I65">
        <f t="shared" si="44"/>
        <v>26.666666666666664</v>
      </c>
      <c r="J65">
        <f t="shared" si="38"/>
        <v>-40</v>
      </c>
      <c r="K65">
        <f t="shared" si="39"/>
        <v>-30</v>
      </c>
      <c r="L65">
        <v>90</v>
      </c>
      <c r="M65">
        <v>45</v>
      </c>
      <c r="N65">
        <f t="shared" si="40"/>
        <v>27.387109164368741</v>
      </c>
      <c r="O65">
        <f t="shared" si="41"/>
        <v>4.8290862692862708</v>
      </c>
      <c r="P65">
        <f t="shared" si="42"/>
        <v>3.3904012074448868</v>
      </c>
      <c r="Q65" s="9">
        <v>20</v>
      </c>
      <c r="R65" s="9">
        <v>0</v>
      </c>
      <c r="S65">
        <v>5</v>
      </c>
      <c r="T65">
        <f t="shared" si="43"/>
        <v>7.3871091643687414</v>
      </c>
      <c r="U65">
        <f t="shared" si="43"/>
        <v>4.8290862692862708</v>
      </c>
      <c r="V65">
        <f t="shared" si="36"/>
        <v>-1.6095987925551132</v>
      </c>
    </row>
    <row r="66" spans="1:22" x14ac:dyDescent="0.25">
      <c r="A66" t="s">
        <v>11</v>
      </c>
      <c r="B66">
        <v>90</v>
      </c>
      <c r="C66">
        <v>100</v>
      </c>
      <c r="D66">
        <v>30</v>
      </c>
      <c r="E66">
        <v>145</v>
      </c>
      <c r="F66">
        <v>90</v>
      </c>
      <c r="G66">
        <v>45</v>
      </c>
      <c r="H66">
        <f t="shared" si="37"/>
        <v>0</v>
      </c>
      <c r="I66">
        <f t="shared" si="44"/>
        <v>33.333333333333329</v>
      </c>
      <c r="J66">
        <f t="shared" si="38"/>
        <v>-60</v>
      </c>
      <c r="K66">
        <f t="shared" si="39"/>
        <v>-55</v>
      </c>
      <c r="L66">
        <v>90</v>
      </c>
      <c r="M66">
        <v>45</v>
      </c>
      <c r="N66">
        <f t="shared" si="40"/>
        <v>17.072609860507583</v>
      </c>
      <c r="O66">
        <f t="shared" si="41"/>
        <v>0</v>
      </c>
      <c r="P66">
        <f t="shared" si="42"/>
        <v>-1.9731374381451268</v>
      </c>
      <c r="Q66" s="9">
        <v>10</v>
      </c>
      <c r="R66" s="9">
        <v>0</v>
      </c>
      <c r="S66">
        <v>5</v>
      </c>
      <c r="T66">
        <f t="shared" si="43"/>
        <v>7.0726098605075833</v>
      </c>
      <c r="U66">
        <f t="shared" si="43"/>
        <v>0</v>
      </c>
      <c r="V66">
        <f t="shared" si="36"/>
        <v>-6.9731374381451268</v>
      </c>
    </row>
    <row r="67" spans="1:22" x14ac:dyDescent="0.25">
      <c r="A67" t="s">
        <v>12</v>
      </c>
      <c r="B67">
        <v>120</v>
      </c>
      <c r="C67">
        <v>115</v>
      </c>
      <c r="D67">
        <v>50</v>
      </c>
      <c r="E67">
        <v>110</v>
      </c>
      <c r="F67">
        <v>90</v>
      </c>
      <c r="G67">
        <v>45</v>
      </c>
      <c r="H67">
        <f t="shared" si="37"/>
        <v>30</v>
      </c>
      <c r="I67">
        <f t="shared" si="44"/>
        <v>23.333333333333332</v>
      </c>
      <c r="J67">
        <f t="shared" si="38"/>
        <v>-40</v>
      </c>
      <c r="K67">
        <f t="shared" si="39"/>
        <v>-20</v>
      </c>
      <c r="L67">
        <v>90</v>
      </c>
      <c r="M67">
        <v>45</v>
      </c>
      <c r="N67">
        <f t="shared" si="40"/>
        <v>25.290742198615156</v>
      </c>
      <c r="O67">
        <f t="shared" si="41"/>
        <v>14.601616816375886</v>
      </c>
      <c r="P67">
        <f t="shared" si="42"/>
        <v>3.9414997676930872</v>
      </c>
      <c r="Q67" s="9">
        <v>20</v>
      </c>
      <c r="R67" s="9">
        <v>11.5</v>
      </c>
      <c r="S67">
        <v>5</v>
      </c>
      <c r="T67">
        <f t="shared" si="43"/>
        <v>5.2907421986151562</v>
      </c>
      <c r="U67">
        <f t="shared" si="43"/>
        <v>3.1016168163758859</v>
      </c>
      <c r="V67">
        <f t="shared" si="36"/>
        <v>-1.0585002323069128</v>
      </c>
    </row>
    <row r="68" spans="1:22" x14ac:dyDescent="0.25">
      <c r="A68" t="s">
        <v>13</v>
      </c>
      <c r="B68">
        <v>160</v>
      </c>
      <c r="C68">
        <v>100</v>
      </c>
      <c r="D68">
        <v>30</v>
      </c>
      <c r="E68">
        <v>120</v>
      </c>
      <c r="F68">
        <v>90</v>
      </c>
      <c r="G68">
        <v>45</v>
      </c>
      <c r="H68">
        <f t="shared" si="37"/>
        <v>70</v>
      </c>
      <c r="I68">
        <f t="shared" si="44"/>
        <v>33.333333333333329</v>
      </c>
      <c r="J68">
        <f t="shared" si="38"/>
        <v>-60</v>
      </c>
      <c r="K68">
        <f t="shared" si="39"/>
        <v>-30</v>
      </c>
      <c r="L68">
        <v>90</v>
      </c>
      <c r="M68">
        <v>45</v>
      </c>
      <c r="N68">
        <f t="shared" si="40"/>
        <v>8.1223396198397086</v>
      </c>
      <c r="O68">
        <f t="shared" si="41"/>
        <v>22.315944698651233</v>
      </c>
      <c r="P68">
        <f t="shared" si="42"/>
        <v>0.56710071012700425</v>
      </c>
      <c r="Q68" s="9">
        <v>10</v>
      </c>
      <c r="R68" s="9">
        <v>11.5</v>
      </c>
      <c r="S68">
        <v>5</v>
      </c>
      <c r="T68">
        <f t="shared" si="43"/>
        <v>-1.8776603801602914</v>
      </c>
      <c r="U68">
        <f t="shared" si="43"/>
        <v>10.815944698651233</v>
      </c>
      <c r="V68">
        <f t="shared" si="36"/>
        <v>-4.4328992898729958</v>
      </c>
    </row>
    <row r="69" spans="1:22" x14ac:dyDescent="0.25">
      <c r="A69" t="s">
        <v>15</v>
      </c>
      <c r="B69">
        <v>140</v>
      </c>
      <c r="C69">
        <v>130</v>
      </c>
      <c r="D69">
        <v>70</v>
      </c>
      <c r="E69">
        <v>90</v>
      </c>
      <c r="F69">
        <v>90</v>
      </c>
      <c r="G69">
        <v>45</v>
      </c>
      <c r="H69">
        <f t="shared" si="37"/>
        <v>50</v>
      </c>
      <c r="I69">
        <f t="shared" si="44"/>
        <v>13.333333333333332</v>
      </c>
      <c r="J69">
        <f t="shared" si="38"/>
        <v>-20</v>
      </c>
      <c r="K69">
        <f t="shared" si="39"/>
        <v>0</v>
      </c>
      <c r="L69">
        <v>90</v>
      </c>
      <c r="M69">
        <v>45</v>
      </c>
      <c r="N69">
        <f t="shared" si="40"/>
        <v>21.315771344889395</v>
      </c>
      <c r="O69">
        <f t="shared" si="41"/>
        <v>25.403147079188649</v>
      </c>
      <c r="P69">
        <f t="shared" si="42"/>
        <v>11.251329617915326</v>
      </c>
      <c r="Q69" s="9">
        <v>20</v>
      </c>
      <c r="R69" s="9">
        <v>23</v>
      </c>
      <c r="S69">
        <v>5</v>
      </c>
      <c r="T69">
        <f t="shared" si="43"/>
        <v>1.3157713448893951</v>
      </c>
      <c r="U69">
        <f t="shared" si="43"/>
        <v>2.4031470791886491</v>
      </c>
      <c r="V69">
        <f t="shared" si="36"/>
        <v>6.2513296179153262</v>
      </c>
    </row>
    <row r="70" spans="1:22" x14ac:dyDescent="0.25">
      <c r="A70" t="s">
        <v>14</v>
      </c>
      <c r="B70">
        <v>170</v>
      </c>
      <c r="C70">
        <v>110</v>
      </c>
      <c r="D70">
        <v>40</v>
      </c>
      <c r="E70">
        <v>90</v>
      </c>
      <c r="F70">
        <v>90</v>
      </c>
      <c r="G70">
        <v>45</v>
      </c>
      <c r="H70">
        <f t="shared" si="37"/>
        <v>80</v>
      </c>
      <c r="I70">
        <f t="shared" si="44"/>
        <v>26.666666666666664</v>
      </c>
      <c r="J70">
        <f t="shared" si="38"/>
        <v>-50</v>
      </c>
      <c r="K70">
        <f t="shared" si="39"/>
        <v>0</v>
      </c>
      <c r="L70">
        <v>90</v>
      </c>
      <c r="M70">
        <v>45</v>
      </c>
      <c r="N70">
        <f t="shared" si="40"/>
        <v>5.314001186749306</v>
      </c>
      <c r="O70">
        <f t="shared" si="41"/>
        <v>30.137198319838259</v>
      </c>
      <c r="P70">
        <f t="shared" si="42"/>
        <v>7.1025567732042436</v>
      </c>
      <c r="Q70" s="9">
        <v>10</v>
      </c>
      <c r="R70" s="9">
        <v>23</v>
      </c>
      <c r="S70">
        <v>5</v>
      </c>
      <c r="T70">
        <f t="shared" si="43"/>
        <v>-4.685998813250694</v>
      </c>
      <c r="U70">
        <f t="shared" si="43"/>
        <v>7.1371983198382587</v>
      </c>
      <c r="V70">
        <f t="shared" si="36"/>
        <v>2.1025567732042436</v>
      </c>
    </row>
    <row r="73" spans="1:22" x14ac:dyDescent="0.25">
      <c r="B73" s="6" t="s">
        <v>38</v>
      </c>
      <c r="C73" s="6"/>
      <c r="D73" s="6"/>
      <c r="E73" s="6"/>
      <c r="F73" s="6"/>
      <c r="G73" s="6"/>
      <c r="H73" s="17" t="s">
        <v>39</v>
      </c>
      <c r="I73" s="17"/>
      <c r="J73" s="17"/>
      <c r="K73" s="17"/>
      <c r="L73" s="17"/>
      <c r="M73" s="17"/>
      <c r="N73" s="17" t="s">
        <v>19</v>
      </c>
      <c r="O73" s="17"/>
      <c r="P73" s="17"/>
      <c r="Q73" s="17" t="s">
        <v>42</v>
      </c>
      <c r="R73" s="17"/>
      <c r="S73" s="17"/>
      <c r="T73" s="17" t="s">
        <v>41</v>
      </c>
      <c r="U73" s="17"/>
      <c r="V73" s="17"/>
    </row>
    <row r="74" spans="1:22" x14ac:dyDescent="0.25">
      <c r="B74" t="s">
        <v>0</v>
      </c>
      <c r="C74" t="s">
        <v>1</v>
      </c>
      <c r="D74" t="s">
        <v>2</v>
      </c>
      <c r="E74" t="s">
        <v>3</v>
      </c>
      <c r="F74" t="s">
        <v>4</v>
      </c>
      <c r="G74" t="s">
        <v>5</v>
      </c>
      <c r="H74" t="s">
        <v>0</v>
      </c>
      <c r="I74" t="s">
        <v>1</v>
      </c>
      <c r="J74" t="s">
        <v>2</v>
      </c>
      <c r="K74" t="s">
        <v>3</v>
      </c>
      <c r="L74" t="s">
        <v>4</v>
      </c>
      <c r="M74" t="s">
        <v>5</v>
      </c>
      <c r="N74" t="s">
        <v>16</v>
      </c>
      <c r="O74" t="s">
        <v>17</v>
      </c>
      <c r="P74" t="s">
        <v>18</v>
      </c>
      <c r="Q74" s="7" t="s">
        <v>16</v>
      </c>
      <c r="R74" s="7" t="s">
        <v>17</v>
      </c>
      <c r="S74" s="7" t="s">
        <v>18</v>
      </c>
      <c r="T74" s="7" t="s">
        <v>16</v>
      </c>
      <c r="U74" s="7" t="s">
        <v>17</v>
      </c>
      <c r="V74" s="7" t="s">
        <v>18</v>
      </c>
    </row>
    <row r="75" spans="1:22" x14ac:dyDescent="0.25">
      <c r="A75" t="s">
        <v>6</v>
      </c>
      <c r="B75">
        <v>30</v>
      </c>
      <c r="C75">
        <v>130</v>
      </c>
      <c r="D75">
        <v>60</v>
      </c>
      <c r="E75">
        <v>80</v>
      </c>
      <c r="F75">
        <v>90</v>
      </c>
      <c r="G75">
        <v>45</v>
      </c>
      <c r="H75">
        <f>-90+B75</f>
        <v>-60</v>
      </c>
      <c r="I75">
        <f>(150-C75)*(180/270)</f>
        <v>13.333333333333332</v>
      </c>
      <c r="J75">
        <f>-90+D75</f>
        <v>-30</v>
      </c>
      <c r="K75">
        <f>90-E75</f>
        <v>10</v>
      </c>
      <c r="L75">
        <v>90</v>
      </c>
      <c r="M75">
        <v>45</v>
      </c>
      <c r="N75">
        <f>COS(RADIANS(H75))*((16.5*COS(RADIANS(I75+J75+K75)))+(6.5*COS(RADIANS(I75+J75)))+(10.5*COS(RADIANS(I75)))+0.1)</f>
        <v>16.466167936940447</v>
      </c>
      <c r="O75">
        <f>SIN(RADIANS(H75))*((16.5*COS(RADIANS(I75+J75+K75)))+(6.5*COS(RADIANS(I75+J75)))+(10.5*COS(RADIANS(I75)))+0.1)</f>
        <v>-28.52023947274245</v>
      </c>
      <c r="P75">
        <f>(16.5*SIN(RADIANS(I75+J75+K75)))+(6.5*SIN(RADIANS(I75+J75)))+(10.5*SIN(RADIANS(I75)))+11.5</f>
        <v>10.141712547107236</v>
      </c>
      <c r="Q75" s="9">
        <v>20</v>
      </c>
      <c r="R75" s="9">
        <v>-23.5</v>
      </c>
      <c r="S75">
        <v>5</v>
      </c>
      <c r="T75">
        <f>N75-Q75</f>
        <v>-3.5338320630595526</v>
      </c>
      <c r="U75">
        <f>O75-R75</f>
        <v>-5.0202394727424497</v>
      </c>
      <c r="V75">
        <f t="shared" ref="V75:V84" si="45">P75-S75</f>
        <v>5.141712547107236</v>
      </c>
    </row>
    <row r="76" spans="1:22" x14ac:dyDescent="0.25">
      <c r="A76" t="s">
        <v>7</v>
      </c>
      <c r="B76">
        <v>10</v>
      </c>
      <c r="C76">
        <v>130</v>
      </c>
      <c r="D76">
        <v>90</v>
      </c>
      <c r="E76">
        <v>160</v>
      </c>
      <c r="F76">
        <v>90</v>
      </c>
      <c r="G76">
        <v>45</v>
      </c>
      <c r="H76">
        <f t="shared" ref="H76:H84" si="46">-90+B76</f>
        <v>-80</v>
      </c>
      <c r="I76">
        <f>(150-C76)*(180/270)</f>
        <v>13.333333333333332</v>
      </c>
      <c r="J76">
        <f t="shared" ref="J76:J84" si="47">-90+D76</f>
        <v>0</v>
      </c>
      <c r="K76">
        <f t="shared" ref="K76:K84" si="48">90-E76</f>
        <v>-70</v>
      </c>
      <c r="L76">
        <v>90</v>
      </c>
      <c r="M76">
        <v>45</v>
      </c>
      <c r="N76">
        <f t="shared" ref="N76:N84" si="49">COS(RADIANS(H76))*((16.5*COS(RADIANS(I76+J76+K76)))+(6.5*COS(RADIANS(I76+J76)))+(10.5*COS(RADIANS(I76)))+0.1)</f>
        <v>4.464262122145092</v>
      </c>
      <c r="O76">
        <f t="shared" ref="O76:O84" si="50">SIN(RADIANS(H76))*((16.5*COS(RADIANS(I76+J76+K76)))+(6.5*COS(RADIANS(I76+J76)))+(10.5*COS(RADIANS(I76)))+0.1)</f>
        <v>-25.318088611329422</v>
      </c>
      <c r="P76">
        <f t="shared" ref="P76:P84" si="51">(16.5*SIN(RADIANS(I76+J76+K76)))+(6.5*SIN(RADIANS(I76+J76)))+(10.5*SIN(RADIANS(I76)))+11.5</f>
        <v>1.6349209143080312</v>
      </c>
      <c r="Q76" s="9">
        <v>10</v>
      </c>
      <c r="R76" s="9">
        <v>-23.5</v>
      </c>
      <c r="S76">
        <v>5</v>
      </c>
      <c r="T76">
        <f t="shared" ref="T76:U84" si="52">N76-Q76</f>
        <v>-5.535737877854908</v>
      </c>
      <c r="U76">
        <f>O76-R76</f>
        <v>-1.8180886113294221</v>
      </c>
      <c r="V76">
        <f t="shared" si="45"/>
        <v>-3.3650790856919688</v>
      </c>
    </row>
    <row r="77" spans="1:22" x14ac:dyDescent="0.25">
      <c r="A77" t="s">
        <v>8</v>
      </c>
      <c r="B77">
        <v>70</v>
      </c>
      <c r="C77">
        <v>110</v>
      </c>
      <c r="D77">
        <v>35</v>
      </c>
      <c r="E77">
        <v>120</v>
      </c>
      <c r="F77">
        <v>90</v>
      </c>
      <c r="G77">
        <v>45</v>
      </c>
      <c r="H77">
        <f t="shared" si="46"/>
        <v>-20</v>
      </c>
      <c r="I77">
        <f t="shared" ref="I77:I84" si="53">(150-C77)*(180/270)</f>
        <v>26.666666666666664</v>
      </c>
      <c r="J77">
        <f t="shared" si="47"/>
        <v>-55</v>
      </c>
      <c r="K77">
        <f t="shared" si="48"/>
        <v>-30</v>
      </c>
      <c r="L77">
        <v>90</v>
      </c>
      <c r="M77">
        <v>45</v>
      </c>
      <c r="N77">
        <f t="shared" si="49"/>
        <v>22.427235334993824</v>
      </c>
      <c r="O77">
        <f t="shared" si="50"/>
        <v>-8.1628460988209515</v>
      </c>
      <c r="P77">
        <f t="shared" si="51"/>
        <v>-0.91593610646530621</v>
      </c>
      <c r="Q77" s="9">
        <v>20</v>
      </c>
      <c r="R77" s="9">
        <v>-11.5</v>
      </c>
      <c r="S77">
        <v>5</v>
      </c>
      <c r="T77">
        <f t="shared" si="52"/>
        <v>2.4272353349938243</v>
      </c>
      <c r="U77">
        <f>O77-R77</f>
        <v>3.3371539011790485</v>
      </c>
      <c r="V77">
        <f t="shared" si="45"/>
        <v>-5.9159361064653062</v>
      </c>
    </row>
    <row r="78" spans="1:22" x14ac:dyDescent="0.25">
      <c r="A78" t="s">
        <v>9</v>
      </c>
      <c r="B78">
        <v>55</v>
      </c>
      <c r="C78">
        <v>100</v>
      </c>
      <c r="D78">
        <v>30</v>
      </c>
      <c r="E78">
        <v>110</v>
      </c>
      <c r="F78">
        <v>90</v>
      </c>
      <c r="G78">
        <v>45</v>
      </c>
      <c r="H78">
        <f t="shared" si="46"/>
        <v>-35</v>
      </c>
      <c r="I78">
        <f t="shared" si="53"/>
        <v>33.333333333333329</v>
      </c>
      <c r="J78">
        <f t="shared" si="47"/>
        <v>-60</v>
      </c>
      <c r="K78">
        <f t="shared" si="48"/>
        <v>-20</v>
      </c>
      <c r="L78">
        <v>90</v>
      </c>
      <c r="M78">
        <v>45</v>
      </c>
      <c r="N78">
        <f t="shared" si="49"/>
        <v>21.30141096167053</v>
      </c>
      <c r="O78">
        <f t="shared" si="50"/>
        <v>-14.915408529864647</v>
      </c>
      <c r="P78">
        <f t="shared" si="51"/>
        <v>2.3509845124851552</v>
      </c>
      <c r="Q78" s="9">
        <v>10</v>
      </c>
      <c r="R78" s="9">
        <v>-11.5</v>
      </c>
      <c r="S78">
        <v>5</v>
      </c>
      <c r="T78">
        <f t="shared" si="52"/>
        <v>11.30141096167053</v>
      </c>
      <c r="U78">
        <f>O78-R78</f>
        <v>-3.4154085298646475</v>
      </c>
      <c r="V78">
        <f t="shared" si="45"/>
        <v>-2.6490154875148448</v>
      </c>
    </row>
    <row r="79" spans="1:22" x14ac:dyDescent="0.25">
      <c r="A79" t="s">
        <v>10</v>
      </c>
      <c r="B79">
        <v>100</v>
      </c>
      <c r="C79">
        <v>110</v>
      </c>
      <c r="D79">
        <v>50</v>
      </c>
      <c r="E79">
        <v>120</v>
      </c>
      <c r="F79">
        <v>90</v>
      </c>
      <c r="G79">
        <v>45</v>
      </c>
      <c r="H79">
        <f t="shared" si="46"/>
        <v>10</v>
      </c>
      <c r="I79">
        <f t="shared" si="53"/>
        <v>26.666666666666664</v>
      </c>
      <c r="J79">
        <f t="shared" si="47"/>
        <v>-40</v>
      </c>
      <c r="K79">
        <f t="shared" si="48"/>
        <v>-30</v>
      </c>
      <c r="L79">
        <v>90</v>
      </c>
      <c r="M79">
        <v>45</v>
      </c>
      <c r="N79">
        <f t="shared" si="49"/>
        <v>27.387109164368741</v>
      </c>
      <c r="O79">
        <f t="shared" si="50"/>
        <v>4.8290862692862708</v>
      </c>
      <c r="P79">
        <f t="shared" si="51"/>
        <v>3.3904012074448868</v>
      </c>
      <c r="Q79" s="9">
        <v>20</v>
      </c>
      <c r="R79" s="9">
        <v>0</v>
      </c>
      <c r="S79">
        <v>5</v>
      </c>
      <c r="T79">
        <f t="shared" si="52"/>
        <v>7.3871091643687414</v>
      </c>
      <c r="U79">
        <f t="shared" si="52"/>
        <v>4.8290862692862708</v>
      </c>
      <c r="V79">
        <f t="shared" si="45"/>
        <v>-1.6095987925551132</v>
      </c>
    </row>
    <row r="80" spans="1:22" x14ac:dyDescent="0.25">
      <c r="A80" t="s">
        <v>11</v>
      </c>
      <c r="B80">
        <v>90</v>
      </c>
      <c r="C80">
        <v>100</v>
      </c>
      <c r="D80">
        <v>30</v>
      </c>
      <c r="E80">
        <v>145</v>
      </c>
      <c r="F80">
        <v>90</v>
      </c>
      <c r="G80">
        <v>45</v>
      </c>
      <c r="H80">
        <f t="shared" si="46"/>
        <v>0</v>
      </c>
      <c r="I80">
        <f t="shared" si="53"/>
        <v>33.333333333333329</v>
      </c>
      <c r="J80">
        <f t="shared" si="47"/>
        <v>-60</v>
      </c>
      <c r="K80">
        <f t="shared" si="48"/>
        <v>-55</v>
      </c>
      <c r="L80">
        <v>90</v>
      </c>
      <c r="M80">
        <v>45</v>
      </c>
      <c r="N80">
        <f t="shared" si="49"/>
        <v>17.072609860507583</v>
      </c>
      <c r="O80">
        <f t="shared" si="50"/>
        <v>0</v>
      </c>
      <c r="P80">
        <f t="shared" si="51"/>
        <v>-1.9731374381451268</v>
      </c>
      <c r="Q80" s="9">
        <v>10</v>
      </c>
      <c r="R80" s="9">
        <v>0</v>
      </c>
      <c r="S80">
        <v>5</v>
      </c>
      <c r="T80">
        <f t="shared" si="52"/>
        <v>7.0726098605075833</v>
      </c>
      <c r="U80">
        <f t="shared" si="52"/>
        <v>0</v>
      </c>
      <c r="V80">
        <f t="shared" si="45"/>
        <v>-6.9731374381451268</v>
      </c>
    </row>
    <row r="81" spans="1:22" x14ac:dyDescent="0.25">
      <c r="A81" t="s">
        <v>12</v>
      </c>
      <c r="B81">
        <v>120</v>
      </c>
      <c r="C81">
        <v>115</v>
      </c>
      <c r="D81">
        <v>50</v>
      </c>
      <c r="E81">
        <v>110</v>
      </c>
      <c r="F81">
        <v>90</v>
      </c>
      <c r="G81">
        <v>45</v>
      </c>
      <c r="H81">
        <f t="shared" si="46"/>
        <v>30</v>
      </c>
      <c r="I81">
        <f t="shared" si="53"/>
        <v>23.333333333333332</v>
      </c>
      <c r="J81">
        <f t="shared" si="47"/>
        <v>-40</v>
      </c>
      <c r="K81">
        <f t="shared" si="48"/>
        <v>-20</v>
      </c>
      <c r="L81">
        <v>90</v>
      </c>
      <c r="M81">
        <v>45</v>
      </c>
      <c r="N81">
        <f t="shared" si="49"/>
        <v>25.290742198615156</v>
      </c>
      <c r="O81">
        <f t="shared" si="50"/>
        <v>14.601616816375886</v>
      </c>
      <c r="P81">
        <f t="shared" si="51"/>
        <v>3.9414997676930872</v>
      </c>
      <c r="Q81" s="9">
        <v>20</v>
      </c>
      <c r="R81" s="9">
        <v>11.5</v>
      </c>
      <c r="S81">
        <v>5</v>
      </c>
      <c r="T81">
        <f t="shared" si="52"/>
        <v>5.2907421986151562</v>
      </c>
      <c r="U81">
        <f t="shared" si="52"/>
        <v>3.1016168163758859</v>
      </c>
      <c r="V81">
        <f t="shared" si="45"/>
        <v>-1.0585002323069128</v>
      </c>
    </row>
    <row r="82" spans="1:22" x14ac:dyDescent="0.25">
      <c r="A82" t="s">
        <v>13</v>
      </c>
      <c r="B82">
        <v>160</v>
      </c>
      <c r="C82">
        <v>100</v>
      </c>
      <c r="D82">
        <v>30</v>
      </c>
      <c r="E82">
        <v>120</v>
      </c>
      <c r="F82">
        <v>90</v>
      </c>
      <c r="G82">
        <v>45</v>
      </c>
      <c r="H82">
        <f t="shared" si="46"/>
        <v>70</v>
      </c>
      <c r="I82">
        <f t="shared" si="53"/>
        <v>33.333333333333329</v>
      </c>
      <c r="J82">
        <f t="shared" si="47"/>
        <v>-60</v>
      </c>
      <c r="K82">
        <f t="shared" si="48"/>
        <v>-30</v>
      </c>
      <c r="L82">
        <v>90</v>
      </c>
      <c r="M82">
        <v>45</v>
      </c>
      <c r="N82">
        <f t="shared" si="49"/>
        <v>8.1223396198397086</v>
      </c>
      <c r="O82">
        <f t="shared" si="50"/>
        <v>22.315944698651233</v>
      </c>
      <c r="P82">
        <f t="shared" si="51"/>
        <v>0.56710071012700425</v>
      </c>
      <c r="Q82" s="9">
        <v>10</v>
      </c>
      <c r="R82" s="9">
        <v>11.5</v>
      </c>
      <c r="S82">
        <v>5</v>
      </c>
      <c r="T82">
        <f t="shared" si="52"/>
        <v>-1.8776603801602914</v>
      </c>
      <c r="U82">
        <f t="shared" si="52"/>
        <v>10.815944698651233</v>
      </c>
      <c r="V82">
        <f t="shared" si="45"/>
        <v>-4.4328992898729958</v>
      </c>
    </row>
    <row r="83" spans="1:22" x14ac:dyDescent="0.25">
      <c r="A83" t="s">
        <v>15</v>
      </c>
      <c r="B83">
        <v>140</v>
      </c>
      <c r="C83">
        <v>130</v>
      </c>
      <c r="D83">
        <v>70</v>
      </c>
      <c r="E83">
        <v>90</v>
      </c>
      <c r="F83">
        <v>90</v>
      </c>
      <c r="G83">
        <v>45</v>
      </c>
      <c r="H83">
        <f t="shared" si="46"/>
        <v>50</v>
      </c>
      <c r="I83">
        <f t="shared" si="53"/>
        <v>13.333333333333332</v>
      </c>
      <c r="J83">
        <f t="shared" si="47"/>
        <v>-20</v>
      </c>
      <c r="K83">
        <f t="shared" si="48"/>
        <v>0</v>
      </c>
      <c r="L83">
        <v>90</v>
      </c>
      <c r="M83">
        <v>45</v>
      </c>
      <c r="N83">
        <f t="shared" si="49"/>
        <v>21.315771344889395</v>
      </c>
      <c r="O83">
        <f t="shared" si="50"/>
        <v>25.403147079188649</v>
      </c>
      <c r="P83">
        <f t="shared" si="51"/>
        <v>11.251329617915326</v>
      </c>
      <c r="Q83" s="9">
        <v>20</v>
      </c>
      <c r="R83" s="9">
        <v>23</v>
      </c>
      <c r="S83">
        <v>5</v>
      </c>
      <c r="T83">
        <f t="shared" si="52"/>
        <v>1.3157713448893951</v>
      </c>
      <c r="U83">
        <f t="shared" si="52"/>
        <v>2.4031470791886491</v>
      </c>
      <c r="V83">
        <f t="shared" si="45"/>
        <v>6.2513296179153262</v>
      </c>
    </row>
    <row r="84" spans="1:22" x14ac:dyDescent="0.25">
      <c r="A84" t="s">
        <v>14</v>
      </c>
      <c r="B84">
        <v>170</v>
      </c>
      <c r="C84">
        <v>110</v>
      </c>
      <c r="D84">
        <v>40</v>
      </c>
      <c r="E84">
        <v>90</v>
      </c>
      <c r="F84">
        <v>90</v>
      </c>
      <c r="G84">
        <v>45</v>
      </c>
      <c r="H84">
        <f t="shared" si="46"/>
        <v>80</v>
      </c>
      <c r="I84">
        <f t="shared" si="53"/>
        <v>26.666666666666664</v>
      </c>
      <c r="J84">
        <f t="shared" si="47"/>
        <v>-50</v>
      </c>
      <c r="K84">
        <f t="shared" si="48"/>
        <v>0</v>
      </c>
      <c r="L84">
        <v>90</v>
      </c>
      <c r="M84">
        <v>45</v>
      </c>
      <c r="N84">
        <f t="shared" si="49"/>
        <v>5.314001186749306</v>
      </c>
      <c r="O84">
        <f t="shared" si="50"/>
        <v>30.137198319838259</v>
      </c>
      <c r="P84">
        <f t="shared" si="51"/>
        <v>7.1025567732042436</v>
      </c>
      <c r="Q84" s="9">
        <v>10</v>
      </c>
      <c r="R84" s="9">
        <v>23</v>
      </c>
      <c r="S84">
        <v>5</v>
      </c>
      <c r="T84">
        <f t="shared" si="52"/>
        <v>-4.685998813250694</v>
      </c>
      <c r="U84">
        <f t="shared" si="52"/>
        <v>7.1371983198382587</v>
      </c>
      <c r="V84">
        <f t="shared" si="45"/>
        <v>2.1025567732042436</v>
      </c>
    </row>
    <row r="87" spans="1:22" x14ac:dyDescent="0.25">
      <c r="B87" s="6" t="s">
        <v>38</v>
      </c>
      <c r="C87" s="6"/>
      <c r="D87" s="6"/>
      <c r="E87" s="6"/>
      <c r="F87" s="6"/>
      <c r="G87" s="6"/>
      <c r="H87" s="17" t="s">
        <v>39</v>
      </c>
      <c r="I87" s="17"/>
      <c r="J87" s="17"/>
      <c r="K87" s="17"/>
      <c r="L87" s="17"/>
      <c r="M87" s="17"/>
      <c r="N87" s="17" t="s">
        <v>19</v>
      </c>
      <c r="O87" s="17"/>
      <c r="P87" s="17"/>
      <c r="Q87" s="17" t="s">
        <v>42</v>
      </c>
      <c r="R87" s="17"/>
      <c r="S87" s="17"/>
      <c r="T87" s="17" t="s">
        <v>41</v>
      </c>
      <c r="U87" s="17"/>
      <c r="V87" s="17"/>
    </row>
    <row r="88" spans="1:22" x14ac:dyDescent="0.25">
      <c r="B88" t="s">
        <v>0</v>
      </c>
      <c r="C88" t="s">
        <v>1</v>
      </c>
      <c r="D88" t="s">
        <v>2</v>
      </c>
      <c r="E88" t="s">
        <v>3</v>
      </c>
      <c r="F88" t="s">
        <v>4</v>
      </c>
      <c r="G88" t="s">
        <v>5</v>
      </c>
      <c r="H88" t="s">
        <v>0</v>
      </c>
      <c r="I88" t="s">
        <v>1</v>
      </c>
      <c r="J88" t="s">
        <v>2</v>
      </c>
      <c r="K88" t="s">
        <v>3</v>
      </c>
      <c r="L88" t="s">
        <v>4</v>
      </c>
      <c r="M88" t="s">
        <v>5</v>
      </c>
      <c r="N88" t="s">
        <v>16</v>
      </c>
      <c r="O88" t="s">
        <v>17</v>
      </c>
      <c r="P88" t="s">
        <v>18</v>
      </c>
      <c r="Q88" s="7" t="s">
        <v>16</v>
      </c>
      <c r="R88" s="7" t="s">
        <v>17</v>
      </c>
      <c r="S88" s="7" t="s">
        <v>18</v>
      </c>
      <c r="T88" s="7" t="s">
        <v>16</v>
      </c>
      <c r="U88" s="7" t="s">
        <v>17</v>
      </c>
      <c r="V88" s="7" t="s">
        <v>18</v>
      </c>
    </row>
    <row r="89" spans="1:22" x14ac:dyDescent="0.25">
      <c r="A89" t="s">
        <v>6</v>
      </c>
      <c r="B89">
        <v>30</v>
      </c>
      <c r="C89">
        <v>130</v>
      </c>
      <c r="D89">
        <v>60</v>
      </c>
      <c r="E89">
        <v>80</v>
      </c>
      <c r="F89">
        <v>90</v>
      </c>
      <c r="G89">
        <v>45</v>
      </c>
      <c r="H89">
        <f>-90+B89</f>
        <v>-60</v>
      </c>
      <c r="I89">
        <f>(150-C89)*(180/270)</f>
        <v>13.333333333333332</v>
      </c>
      <c r="J89">
        <f>-90+D89</f>
        <v>-30</v>
      </c>
      <c r="K89">
        <f>90-E89</f>
        <v>10</v>
      </c>
      <c r="L89">
        <v>90</v>
      </c>
      <c r="M89">
        <v>45</v>
      </c>
      <c r="N89">
        <f>COS(RADIANS(H89))*((16.5*COS(RADIANS(I89+J89+K89)))+(6.5*COS(RADIANS(I89+J89)))+(10.5*COS(RADIANS(I89)))+0.1)</f>
        <v>16.466167936940447</v>
      </c>
      <c r="O89">
        <f>SIN(RADIANS(H89))*((16.5*COS(RADIANS(I89+J89+K89)))+(6.5*COS(RADIANS(I89+J89)))+(10.5*COS(RADIANS(I89)))+0.1)</f>
        <v>-28.52023947274245</v>
      </c>
      <c r="P89">
        <f>(16.5*SIN(RADIANS(I89+J89+K89)))+(6.5*SIN(RADIANS(I89+J89)))+(10.5*SIN(RADIANS(I89)))+11.5</f>
        <v>10.141712547107236</v>
      </c>
      <c r="Q89" s="9">
        <v>20</v>
      </c>
      <c r="R89" s="9">
        <v>-23.5</v>
      </c>
      <c r="S89">
        <v>5</v>
      </c>
      <c r="T89">
        <f>N89-Q89</f>
        <v>-3.5338320630595526</v>
      </c>
      <c r="U89">
        <f>O89-R89</f>
        <v>-5.0202394727424497</v>
      </c>
      <c r="V89">
        <f t="shared" ref="V89:V98" si="54">P89-S89</f>
        <v>5.141712547107236</v>
      </c>
    </row>
    <row r="90" spans="1:22" x14ac:dyDescent="0.25">
      <c r="A90" t="s">
        <v>7</v>
      </c>
      <c r="B90">
        <v>10</v>
      </c>
      <c r="C90">
        <v>130</v>
      </c>
      <c r="D90">
        <v>90</v>
      </c>
      <c r="E90">
        <v>160</v>
      </c>
      <c r="F90">
        <v>90</v>
      </c>
      <c r="G90">
        <v>45</v>
      </c>
      <c r="H90">
        <f t="shared" ref="H90:H98" si="55">-90+B90</f>
        <v>-80</v>
      </c>
      <c r="I90">
        <f>(150-C90)*(180/270)</f>
        <v>13.333333333333332</v>
      </c>
      <c r="J90">
        <f t="shared" ref="J90:J98" si="56">-90+D90</f>
        <v>0</v>
      </c>
      <c r="K90">
        <f t="shared" ref="K90:K98" si="57">90-E90</f>
        <v>-70</v>
      </c>
      <c r="L90">
        <v>90</v>
      </c>
      <c r="M90">
        <v>45</v>
      </c>
      <c r="N90">
        <f t="shared" ref="N90:N98" si="58">COS(RADIANS(H90))*((16.5*COS(RADIANS(I90+J90+K90)))+(6.5*COS(RADIANS(I90+J90)))+(10.5*COS(RADIANS(I90)))+0.1)</f>
        <v>4.464262122145092</v>
      </c>
      <c r="O90">
        <f t="shared" ref="O90:O98" si="59">SIN(RADIANS(H90))*((16.5*COS(RADIANS(I90+J90+K90)))+(6.5*COS(RADIANS(I90+J90)))+(10.5*COS(RADIANS(I90)))+0.1)</f>
        <v>-25.318088611329422</v>
      </c>
      <c r="P90">
        <f t="shared" ref="P90:P98" si="60">(16.5*SIN(RADIANS(I90+J90+K90)))+(6.5*SIN(RADIANS(I90+J90)))+(10.5*SIN(RADIANS(I90)))+11.5</f>
        <v>1.6349209143080312</v>
      </c>
      <c r="Q90" s="9">
        <v>10</v>
      </c>
      <c r="R90" s="9">
        <v>-23.5</v>
      </c>
      <c r="S90">
        <v>5</v>
      </c>
      <c r="T90">
        <f t="shared" ref="T90:U98" si="61">N90-Q90</f>
        <v>-5.535737877854908</v>
      </c>
      <c r="U90">
        <f>O90-R90</f>
        <v>-1.8180886113294221</v>
      </c>
      <c r="V90">
        <f t="shared" si="54"/>
        <v>-3.3650790856919688</v>
      </c>
    </row>
    <row r="91" spans="1:22" x14ac:dyDescent="0.25">
      <c r="A91" t="s">
        <v>8</v>
      </c>
      <c r="B91">
        <v>70</v>
      </c>
      <c r="C91">
        <v>110</v>
      </c>
      <c r="D91">
        <v>35</v>
      </c>
      <c r="E91">
        <v>120</v>
      </c>
      <c r="F91">
        <v>90</v>
      </c>
      <c r="G91">
        <v>45</v>
      </c>
      <c r="H91">
        <f t="shared" si="55"/>
        <v>-20</v>
      </c>
      <c r="I91">
        <f t="shared" ref="I91:I98" si="62">(150-C91)*(180/270)</f>
        <v>26.666666666666664</v>
      </c>
      <c r="J91">
        <f t="shared" si="56"/>
        <v>-55</v>
      </c>
      <c r="K91">
        <f t="shared" si="57"/>
        <v>-30</v>
      </c>
      <c r="L91">
        <v>90</v>
      </c>
      <c r="M91">
        <v>45</v>
      </c>
      <c r="N91">
        <f t="shared" si="58"/>
        <v>22.427235334993824</v>
      </c>
      <c r="O91">
        <f t="shared" si="59"/>
        <v>-8.1628460988209515</v>
      </c>
      <c r="P91">
        <f t="shared" si="60"/>
        <v>-0.91593610646530621</v>
      </c>
      <c r="Q91" s="9">
        <v>20</v>
      </c>
      <c r="R91" s="9">
        <v>-11.5</v>
      </c>
      <c r="S91">
        <v>5</v>
      </c>
      <c r="T91">
        <f t="shared" si="61"/>
        <v>2.4272353349938243</v>
      </c>
      <c r="U91">
        <f>O91-R91</f>
        <v>3.3371539011790485</v>
      </c>
      <c r="V91">
        <f t="shared" si="54"/>
        <v>-5.9159361064653062</v>
      </c>
    </row>
    <row r="92" spans="1:22" x14ac:dyDescent="0.25">
      <c r="A92" t="s">
        <v>9</v>
      </c>
      <c r="B92">
        <v>55</v>
      </c>
      <c r="C92">
        <v>100</v>
      </c>
      <c r="D92">
        <v>30</v>
      </c>
      <c r="E92">
        <v>110</v>
      </c>
      <c r="F92">
        <v>90</v>
      </c>
      <c r="G92">
        <v>45</v>
      </c>
      <c r="H92">
        <f t="shared" si="55"/>
        <v>-35</v>
      </c>
      <c r="I92">
        <f t="shared" si="62"/>
        <v>33.333333333333329</v>
      </c>
      <c r="J92">
        <f t="shared" si="56"/>
        <v>-60</v>
      </c>
      <c r="K92">
        <f t="shared" si="57"/>
        <v>-20</v>
      </c>
      <c r="L92">
        <v>90</v>
      </c>
      <c r="M92">
        <v>45</v>
      </c>
      <c r="N92">
        <f t="shared" si="58"/>
        <v>21.30141096167053</v>
      </c>
      <c r="O92">
        <f t="shared" si="59"/>
        <v>-14.915408529864647</v>
      </c>
      <c r="P92">
        <f t="shared" si="60"/>
        <v>2.3509845124851552</v>
      </c>
      <c r="Q92" s="9">
        <v>10</v>
      </c>
      <c r="R92" s="9">
        <v>-11.5</v>
      </c>
      <c r="S92">
        <v>5</v>
      </c>
      <c r="T92">
        <f t="shared" si="61"/>
        <v>11.30141096167053</v>
      </c>
      <c r="U92">
        <f>O92-R92</f>
        <v>-3.4154085298646475</v>
      </c>
      <c r="V92">
        <f t="shared" si="54"/>
        <v>-2.6490154875148448</v>
      </c>
    </row>
    <row r="93" spans="1:22" x14ac:dyDescent="0.25">
      <c r="A93" t="s">
        <v>10</v>
      </c>
      <c r="B93">
        <v>100</v>
      </c>
      <c r="C93">
        <v>110</v>
      </c>
      <c r="D93">
        <v>50</v>
      </c>
      <c r="E93">
        <v>120</v>
      </c>
      <c r="F93">
        <v>90</v>
      </c>
      <c r="G93">
        <v>45</v>
      </c>
      <c r="H93">
        <f t="shared" si="55"/>
        <v>10</v>
      </c>
      <c r="I93">
        <f t="shared" si="62"/>
        <v>26.666666666666664</v>
      </c>
      <c r="J93">
        <f t="shared" si="56"/>
        <v>-40</v>
      </c>
      <c r="K93">
        <f t="shared" si="57"/>
        <v>-30</v>
      </c>
      <c r="L93">
        <v>90</v>
      </c>
      <c r="M93">
        <v>45</v>
      </c>
      <c r="N93">
        <f t="shared" si="58"/>
        <v>27.387109164368741</v>
      </c>
      <c r="O93">
        <f t="shared" si="59"/>
        <v>4.8290862692862708</v>
      </c>
      <c r="P93">
        <f t="shared" si="60"/>
        <v>3.3904012074448868</v>
      </c>
      <c r="Q93" s="9">
        <v>20</v>
      </c>
      <c r="R93" s="9">
        <v>0</v>
      </c>
      <c r="S93">
        <v>5</v>
      </c>
      <c r="T93">
        <f t="shared" si="61"/>
        <v>7.3871091643687414</v>
      </c>
      <c r="U93">
        <f t="shared" si="61"/>
        <v>4.8290862692862708</v>
      </c>
      <c r="V93">
        <f t="shared" si="54"/>
        <v>-1.6095987925551132</v>
      </c>
    </row>
    <row r="94" spans="1:22" x14ac:dyDescent="0.25">
      <c r="A94" t="s">
        <v>11</v>
      </c>
      <c r="B94">
        <v>90</v>
      </c>
      <c r="C94">
        <v>100</v>
      </c>
      <c r="D94">
        <v>30</v>
      </c>
      <c r="E94">
        <v>145</v>
      </c>
      <c r="F94">
        <v>90</v>
      </c>
      <c r="G94">
        <v>45</v>
      </c>
      <c r="H94">
        <f t="shared" si="55"/>
        <v>0</v>
      </c>
      <c r="I94">
        <f t="shared" si="62"/>
        <v>33.333333333333329</v>
      </c>
      <c r="J94">
        <f t="shared" si="56"/>
        <v>-60</v>
      </c>
      <c r="K94">
        <f t="shared" si="57"/>
        <v>-55</v>
      </c>
      <c r="L94">
        <v>90</v>
      </c>
      <c r="M94">
        <v>45</v>
      </c>
      <c r="N94">
        <f t="shared" si="58"/>
        <v>17.072609860507583</v>
      </c>
      <c r="O94">
        <f t="shared" si="59"/>
        <v>0</v>
      </c>
      <c r="P94">
        <f t="shared" si="60"/>
        <v>-1.9731374381451268</v>
      </c>
      <c r="Q94" s="9">
        <v>10</v>
      </c>
      <c r="R94" s="9">
        <v>0</v>
      </c>
      <c r="S94">
        <v>5</v>
      </c>
      <c r="T94">
        <f t="shared" si="61"/>
        <v>7.0726098605075833</v>
      </c>
      <c r="U94">
        <f t="shared" si="61"/>
        <v>0</v>
      </c>
      <c r="V94">
        <f t="shared" si="54"/>
        <v>-6.9731374381451268</v>
      </c>
    </row>
    <row r="95" spans="1:22" x14ac:dyDescent="0.25">
      <c r="A95" t="s">
        <v>12</v>
      </c>
      <c r="B95">
        <v>120</v>
      </c>
      <c r="C95">
        <v>115</v>
      </c>
      <c r="D95">
        <v>50</v>
      </c>
      <c r="E95">
        <v>110</v>
      </c>
      <c r="F95">
        <v>90</v>
      </c>
      <c r="G95">
        <v>45</v>
      </c>
      <c r="H95">
        <f t="shared" si="55"/>
        <v>30</v>
      </c>
      <c r="I95">
        <f t="shared" si="62"/>
        <v>23.333333333333332</v>
      </c>
      <c r="J95">
        <f t="shared" si="56"/>
        <v>-40</v>
      </c>
      <c r="K95">
        <f t="shared" si="57"/>
        <v>-20</v>
      </c>
      <c r="L95">
        <v>90</v>
      </c>
      <c r="M95">
        <v>45</v>
      </c>
      <c r="N95">
        <f t="shared" si="58"/>
        <v>25.290742198615156</v>
      </c>
      <c r="O95">
        <f t="shared" si="59"/>
        <v>14.601616816375886</v>
      </c>
      <c r="P95">
        <f t="shared" si="60"/>
        <v>3.9414997676930872</v>
      </c>
      <c r="Q95" s="9">
        <v>20</v>
      </c>
      <c r="R95" s="9">
        <v>11.5</v>
      </c>
      <c r="S95">
        <v>5</v>
      </c>
      <c r="T95">
        <f t="shared" si="61"/>
        <v>5.2907421986151562</v>
      </c>
      <c r="U95">
        <f t="shared" si="61"/>
        <v>3.1016168163758859</v>
      </c>
      <c r="V95">
        <f t="shared" si="54"/>
        <v>-1.0585002323069128</v>
      </c>
    </row>
    <row r="96" spans="1:22" x14ac:dyDescent="0.25">
      <c r="A96" t="s">
        <v>13</v>
      </c>
      <c r="B96">
        <v>160</v>
      </c>
      <c r="C96">
        <v>100</v>
      </c>
      <c r="D96">
        <v>30</v>
      </c>
      <c r="E96">
        <v>120</v>
      </c>
      <c r="F96">
        <v>90</v>
      </c>
      <c r="G96">
        <v>45</v>
      </c>
      <c r="H96">
        <f t="shared" si="55"/>
        <v>70</v>
      </c>
      <c r="I96">
        <f t="shared" si="62"/>
        <v>33.333333333333329</v>
      </c>
      <c r="J96">
        <f t="shared" si="56"/>
        <v>-60</v>
      </c>
      <c r="K96">
        <f t="shared" si="57"/>
        <v>-30</v>
      </c>
      <c r="L96">
        <v>90</v>
      </c>
      <c r="M96">
        <v>45</v>
      </c>
      <c r="N96">
        <f t="shared" si="58"/>
        <v>8.1223396198397086</v>
      </c>
      <c r="O96">
        <f t="shared" si="59"/>
        <v>22.315944698651233</v>
      </c>
      <c r="P96">
        <f t="shared" si="60"/>
        <v>0.56710071012700425</v>
      </c>
      <c r="Q96" s="9">
        <v>10</v>
      </c>
      <c r="R96" s="9">
        <v>11.5</v>
      </c>
      <c r="S96">
        <v>5</v>
      </c>
      <c r="T96">
        <f t="shared" si="61"/>
        <v>-1.8776603801602914</v>
      </c>
      <c r="U96">
        <f t="shared" si="61"/>
        <v>10.815944698651233</v>
      </c>
      <c r="V96">
        <f t="shared" si="54"/>
        <v>-4.4328992898729958</v>
      </c>
    </row>
    <row r="97" spans="1:22" x14ac:dyDescent="0.25">
      <c r="A97" t="s">
        <v>15</v>
      </c>
      <c r="B97">
        <v>140</v>
      </c>
      <c r="C97">
        <v>130</v>
      </c>
      <c r="D97">
        <v>70</v>
      </c>
      <c r="E97">
        <v>90</v>
      </c>
      <c r="F97">
        <v>90</v>
      </c>
      <c r="G97">
        <v>45</v>
      </c>
      <c r="H97">
        <f t="shared" si="55"/>
        <v>50</v>
      </c>
      <c r="I97">
        <f t="shared" si="62"/>
        <v>13.333333333333332</v>
      </c>
      <c r="J97">
        <f t="shared" si="56"/>
        <v>-20</v>
      </c>
      <c r="K97">
        <f t="shared" si="57"/>
        <v>0</v>
      </c>
      <c r="L97">
        <v>90</v>
      </c>
      <c r="M97">
        <v>45</v>
      </c>
      <c r="N97">
        <f t="shared" si="58"/>
        <v>21.315771344889395</v>
      </c>
      <c r="O97">
        <f t="shared" si="59"/>
        <v>25.403147079188649</v>
      </c>
      <c r="P97">
        <f t="shared" si="60"/>
        <v>11.251329617915326</v>
      </c>
      <c r="Q97" s="9">
        <v>20</v>
      </c>
      <c r="R97" s="9">
        <v>23</v>
      </c>
      <c r="S97">
        <v>5</v>
      </c>
      <c r="T97">
        <f t="shared" si="61"/>
        <v>1.3157713448893951</v>
      </c>
      <c r="U97">
        <f t="shared" si="61"/>
        <v>2.4031470791886491</v>
      </c>
      <c r="V97">
        <f t="shared" si="54"/>
        <v>6.2513296179153262</v>
      </c>
    </row>
    <row r="98" spans="1:22" x14ac:dyDescent="0.25">
      <c r="A98" t="s">
        <v>14</v>
      </c>
      <c r="B98">
        <v>170</v>
      </c>
      <c r="C98">
        <v>110</v>
      </c>
      <c r="D98">
        <v>40</v>
      </c>
      <c r="E98">
        <v>90</v>
      </c>
      <c r="F98">
        <v>90</v>
      </c>
      <c r="G98">
        <v>45</v>
      </c>
      <c r="H98">
        <f t="shared" si="55"/>
        <v>80</v>
      </c>
      <c r="I98">
        <f t="shared" si="62"/>
        <v>26.666666666666664</v>
      </c>
      <c r="J98">
        <f t="shared" si="56"/>
        <v>-50</v>
      </c>
      <c r="K98">
        <f t="shared" si="57"/>
        <v>0</v>
      </c>
      <c r="L98">
        <v>90</v>
      </c>
      <c r="M98">
        <v>45</v>
      </c>
      <c r="N98">
        <f t="shared" si="58"/>
        <v>5.314001186749306</v>
      </c>
      <c r="O98">
        <f t="shared" si="59"/>
        <v>30.137198319838259</v>
      </c>
      <c r="P98">
        <f t="shared" si="60"/>
        <v>7.1025567732042436</v>
      </c>
      <c r="Q98" s="9">
        <v>10</v>
      </c>
      <c r="R98" s="9">
        <v>23</v>
      </c>
      <c r="S98">
        <v>5</v>
      </c>
      <c r="T98">
        <f t="shared" si="61"/>
        <v>-4.685998813250694</v>
      </c>
      <c r="U98">
        <f t="shared" si="61"/>
        <v>7.1371983198382587</v>
      </c>
      <c r="V98">
        <f t="shared" si="54"/>
        <v>2.1025567732042436</v>
      </c>
    </row>
    <row r="101" spans="1:22" x14ac:dyDescent="0.25">
      <c r="B101" s="6" t="s">
        <v>38</v>
      </c>
      <c r="C101" s="6"/>
      <c r="D101" s="6"/>
      <c r="E101" s="6"/>
      <c r="F101" s="6"/>
      <c r="G101" s="6"/>
      <c r="H101" s="17" t="s">
        <v>39</v>
      </c>
      <c r="I101" s="17"/>
      <c r="J101" s="17"/>
      <c r="K101" s="17"/>
      <c r="L101" s="17"/>
      <c r="M101" s="17"/>
      <c r="N101" s="17" t="s">
        <v>19</v>
      </c>
      <c r="O101" s="17"/>
      <c r="P101" s="17"/>
      <c r="Q101" s="17" t="s">
        <v>42</v>
      </c>
      <c r="R101" s="17"/>
      <c r="S101" s="17"/>
      <c r="T101" s="17" t="s">
        <v>41</v>
      </c>
      <c r="U101" s="17"/>
      <c r="V101" s="17"/>
    </row>
    <row r="102" spans="1:22" x14ac:dyDescent="0.25">
      <c r="B102" t="s">
        <v>0</v>
      </c>
      <c r="C102" t="s">
        <v>1</v>
      </c>
      <c r="D102" t="s">
        <v>2</v>
      </c>
      <c r="E102" t="s">
        <v>3</v>
      </c>
      <c r="F102" t="s">
        <v>4</v>
      </c>
      <c r="G102" t="s">
        <v>5</v>
      </c>
      <c r="H102" t="s">
        <v>0</v>
      </c>
      <c r="I102" t="s">
        <v>1</v>
      </c>
      <c r="J102" t="s">
        <v>2</v>
      </c>
      <c r="K102" t="s">
        <v>3</v>
      </c>
      <c r="L102" t="s">
        <v>4</v>
      </c>
      <c r="M102" t="s">
        <v>5</v>
      </c>
      <c r="N102" t="s">
        <v>16</v>
      </c>
      <c r="O102" t="s">
        <v>17</v>
      </c>
      <c r="P102" t="s">
        <v>18</v>
      </c>
      <c r="Q102" s="7" t="s">
        <v>16</v>
      </c>
      <c r="R102" s="7" t="s">
        <v>17</v>
      </c>
      <c r="S102" s="7" t="s">
        <v>18</v>
      </c>
      <c r="T102" s="7" t="s">
        <v>16</v>
      </c>
      <c r="U102" s="7" t="s">
        <v>17</v>
      </c>
      <c r="V102" s="7" t="s">
        <v>18</v>
      </c>
    </row>
    <row r="103" spans="1:22" x14ac:dyDescent="0.25">
      <c r="A103" t="s">
        <v>6</v>
      </c>
      <c r="B103">
        <v>30</v>
      </c>
      <c r="C103">
        <v>130</v>
      </c>
      <c r="D103">
        <v>60</v>
      </c>
      <c r="E103">
        <v>80</v>
      </c>
      <c r="F103">
        <v>90</v>
      </c>
      <c r="G103">
        <v>45</v>
      </c>
      <c r="H103">
        <f>-90+B103</f>
        <v>-60</v>
      </c>
      <c r="I103">
        <f>(150-C103)*(180/270)</f>
        <v>13.333333333333332</v>
      </c>
      <c r="J103">
        <f>-90+D103</f>
        <v>-30</v>
      </c>
      <c r="K103">
        <f>90-E103</f>
        <v>10</v>
      </c>
      <c r="L103">
        <v>90</v>
      </c>
      <c r="M103">
        <v>45</v>
      </c>
      <c r="N103">
        <f>COS(RADIANS(H103))*((16.5*COS(RADIANS(I103+J103+K103)))+(6.5*COS(RADIANS(I103+J103)))+(10.5*COS(RADIANS(I103)))+0.1)</f>
        <v>16.466167936940447</v>
      </c>
      <c r="O103">
        <f>SIN(RADIANS(H103))*((16.5*COS(RADIANS(I103+J103+K103)))+(6.5*COS(RADIANS(I103+J103)))+(10.5*COS(RADIANS(I103)))+0.1)</f>
        <v>-28.52023947274245</v>
      </c>
      <c r="P103">
        <f>(16.5*SIN(RADIANS(I103+J103+K103)))+(6.5*SIN(RADIANS(I103+J103)))+(10.5*SIN(RADIANS(I103)))+11.5</f>
        <v>10.141712547107236</v>
      </c>
      <c r="Q103" s="9">
        <v>20</v>
      </c>
      <c r="R103" s="9">
        <v>-23.5</v>
      </c>
      <c r="S103">
        <v>5</v>
      </c>
      <c r="T103">
        <f>N103-Q103</f>
        <v>-3.5338320630595526</v>
      </c>
      <c r="U103">
        <f>O103-R103</f>
        <v>-5.0202394727424497</v>
      </c>
      <c r="V103">
        <f t="shared" ref="V103:V112" si="63">P103-S103</f>
        <v>5.141712547107236</v>
      </c>
    </row>
    <row r="104" spans="1:22" x14ac:dyDescent="0.25">
      <c r="A104" t="s">
        <v>7</v>
      </c>
      <c r="B104">
        <v>10</v>
      </c>
      <c r="C104">
        <v>130</v>
      </c>
      <c r="D104">
        <v>90</v>
      </c>
      <c r="E104">
        <v>160</v>
      </c>
      <c r="F104">
        <v>90</v>
      </c>
      <c r="G104">
        <v>45</v>
      </c>
      <c r="H104">
        <f t="shared" ref="H104:H112" si="64">-90+B104</f>
        <v>-80</v>
      </c>
      <c r="I104">
        <f>(150-C104)*(180/270)</f>
        <v>13.333333333333332</v>
      </c>
      <c r="J104">
        <f t="shared" ref="J104:J112" si="65">-90+D104</f>
        <v>0</v>
      </c>
      <c r="K104">
        <f t="shared" ref="K104:K112" si="66">90-E104</f>
        <v>-70</v>
      </c>
      <c r="L104">
        <v>90</v>
      </c>
      <c r="M104">
        <v>45</v>
      </c>
      <c r="N104">
        <f t="shared" ref="N104:N112" si="67">COS(RADIANS(H104))*((16.5*COS(RADIANS(I104+J104+K104)))+(6.5*COS(RADIANS(I104+J104)))+(10.5*COS(RADIANS(I104)))+0.1)</f>
        <v>4.464262122145092</v>
      </c>
      <c r="O104">
        <f t="shared" ref="O104:O112" si="68">SIN(RADIANS(H104))*((16.5*COS(RADIANS(I104+J104+K104)))+(6.5*COS(RADIANS(I104+J104)))+(10.5*COS(RADIANS(I104)))+0.1)</f>
        <v>-25.318088611329422</v>
      </c>
      <c r="P104">
        <f t="shared" ref="P104:P112" si="69">(16.5*SIN(RADIANS(I104+J104+K104)))+(6.5*SIN(RADIANS(I104+J104)))+(10.5*SIN(RADIANS(I104)))+11.5</f>
        <v>1.6349209143080312</v>
      </c>
      <c r="Q104" s="9">
        <v>10</v>
      </c>
      <c r="R104" s="9">
        <v>-23.5</v>
      </c>
      <c r="S104">
        <v>5</v>
      </c>
      <c r="T104">
        <f t="shared" ref="T104:U112" si="70">N104-Q104</f>
        <v>-5.535737877854908</v>
      </c>
      <c r="U104">
        <f>O104-R104</f>
        <v>-1.8180886113294221</v>
      </c>
      <c r="V104">
        <f t="shared" si="63"/>
        <v>-3.3650790856919688</v>
      </c>
    </row>
    <row r="105" spans="1:22" x14ac:dyDescent="0.25">
      <c r="A105" t="s">
        <v>8</v>
      </c>
      <c r="B105">
        <v>70</v>
      </c>
      <c r="C105">
        <v>110</v>
      </c>
      <c r="D105">
        <v>35</v>
      </c>
      <c r="E105">
        <v>120</v>
      </c>
      <c r="F105">
        <v>90</v>
      </c>
      <c r="G105">
        <v>45</v>
      </c>
      <c r="H105">
        <f t="shared" si="64"/>
        <v>-20</v>
      </c>
      <c r="I105">
        <f t="shared" ref="I105:I112" si="71">(150-C105)*(180/270)</f>
        <v>26.666666666666664</v>
      </c>
      <c r="J105">
        <f t="shared" si="65"/>
        <v>-55</v>
      </c>
      <c r="K105">
        <f t="shared" si="66"/>
        <v>-30</v>
      </c>
      <c r="L105">
        <v>90</v>
      </c>
      <c r="M105">
        <v>45</v>
      </c>
      <c r="N105">
        <f t="shared" si="67"/>
        <v>22.427235334993824</v>
      </c>
      <c r="O105">
        <f t="shared" si="68"/>
        <v>-8.1628460988209515</v>
      </c>
      <c r="P105">
        <f t="shared" si="69"/>
        <v>-0.91593610646530621</v>
      </c>
      <c r="Q105" s="9">
        <v>20</v>
      </c>
      <c r="R105" s="9">
        <v>-11.5</v>
      </c>
      <c r="S105">
        <v>5</v>
      </c>
      <c r="T105">
        <f t="shared" si="70"/>
        <v>2.4272353349938243</v>
      </c>
      <c r="U105">
        <f>O105-R105</f>
        <v>3.3371539011790485</v>
      </c>
      <c r="V105">
        <f t="shared" si="63"/>
        <v>-5.9159361064653062</v>
      </c>
    </row>
    <row r="106" spans="1:22" x14ac:dyDescent="0.25">
      <c r="A106" t="s">
        <v>9</v>
      </c>
      <c r="B106">
        <v>55</v>
      </c>
      <c r="C106">
        <v>100</v>
      </c>
      <c r="D106">
        <v>30</v>
      </c>
      <c r="E106">
        <v>110</v>
      </c>
      <c r="F106">
        <v>90</v>
      </c>
      <c r="G106">
        <v>45</v>
      </c>
      <c r="H106">
        <f t="shared" si="64"/>
        <v>-35</v>
      </c>
      <c r="I106">
        <f t="shared" si="71"/>
        <v>33.333333333333329</v>
      </c>
      <c r="J106">
        <f t="shared" si="65"/>
        <v>-60</v>
      </c>
      <c r="K106">
        <f t="shared" si="66"/>
        <v>-20</v>
      </c>
      <c r="L106">
        <v>90</v>
      </c>
      <c r="M106">
        <v>45</v>
      </c>
      <c r="N106">
        <f t="shared" si="67"/>
        <v>21.30141096167053</v>
      </c>
      <c r="O106">
        <f t="shared" si="68"/>
        <v>-14.915408529864647</v>
      </c>
      <c r="P106">
        <f t="shared" si="69"/>
        <v>2.3509845124851552</v>
      </c>
      <c r="Q106" s="9">
        <v>10</v>
      </c>
      <c r="R106" s="9">
        <v>-11.5</v>
      </c>
      <c r="S106">
        <v>5</v>
      </c>
      <c r="T106">
        <f t="shared" si="70"/>
        <v>11.30141096167053</v>
      </c>
      <c r="U106">
        <f>O106-R106</f>
        <v>-3.4154085298646475</v>
      </c>
      <c r="V106">
        <f t="shared" si="63"/>
        <v>-2.6490154875148448</v>
      </c>
    </row>
    <row r="107" spans="1:22" x14ac:dyDescent="0.25">
      <c r="A107" t="s">
        <v>10</v>
      </c>
      <c r="B107">
        <v>100</v>
      </c>
      <c r="C107">
        <v>110</v>
      </c>
      <c r="D107">
        <v>50</v>
      </c>
      <c r="E107">
        <v>120</v>
      </c>
      <c r="F107">
        <v>90</v>
      </c>
      <c r="G107">
        <v>45</v>
      </c>
      <c r="H107">
        <f t="shared" si="64"/>
        <v>10</v>
      </c>
      <c r="I107">
        <f t="shared" si="71"/>
        <v>26.666666666666664</v>
      </c>
      <c r="J107">
        <f t="shared" si="65"/>
        <v>-40</v>
      </c>
      <c r="K107">
        <f t="shared" si="66"/>
        <v>-30</v>
      </c>
      <c r="L107">
        <v>90</v>
      </c>
      <c r="M107">
        <v>45</v>
      </c>
      <c r="N107">
        <f t="shared" si="67"/>
        <v>27.387109164368741</v>
      </c>
      <c r="O107">
        <f t="shared" si="68"/>
        <v>4.8290862692862708</v>
      </c>
      <c r="P107">
        <f t="shared" si="69"/>
        <v>3.3904012074448868</v>
      </c>
      <c r="Q107" s="9">
        <v>20</v>
      </c>
      <c r="R107" s="9">
        <v>0</v>
      </c>
      <c r="S107">
        <v>5</v>
      </c>
      <c r="T107">
        <f t="shared" si="70"/>
        <v>7.3871091643687414</v>
      </c>
      <c r="U107">
        <f t="shared" si="70"/>
        <v>4.8290862692862708</v>
      </c>
      <c r="V107">
        <f t="shared" si="63"/>
        <v>-1.6095987925551132</v>
      </c>
    </row>
    <row r="108" spans="1:22" x14ac:dyDescent="0.25">
      <c r="A108" t="s">
        <v>11</v>
      </c>
      <c r="B108">
        <v>90</v>
      </c>
      <c r="C108">
        <v>100</v>
      </c>
      <c r="D108">
        <v>30</v>
      </c>
      <c r="E108">
        <v>145</v>
      </c>
      <c r="F108">
        <v>90</v>
      </c>
      <c r="G108">
        <v>45</v>
      </c>
      <c r="H108">
        <f t="shared" si="64"/>
        <v>0</v>
      </c>
      <c r="I108">
        <f t="shared" si="71"/>
        <v>33.333333333333329</v>
      </c>
      <c r="J108">
        <f t="shared" si="65"/>
        <v>-60</v>
      </c>
      <c r="K108">
        <f t="shared" si="66"/>
        <v>-55</v>
      </c>
      <c r="L108">
        <v>90</v>
      </c>
      <c r="M108">
        <v>45</v>
      </c>
      <c r="N108">
        <f t="shared" si="67"/>
        <v>17.072609860507583</v>
      </c>
      <c r="O108">
        <f t="shared" si="68"/>
        <v>0</v>
      </c>
      <c r="P108">
        <f t="shared" si="69"/>
        <v>-1.9731374381451268</v>
      </c>
      <c r="Q108" s="9">
        <v>10</v>
      </c>
      <c r="R108" s="9">
        <v>0</v>
      </c>
      <c r="S108">
        <v>5</v>
      </c>
      <c r="T108">
        <f t="shared" si="70"/>
        <v>7.0726098605075833</v>
      </c>
      <c r="U108">
        <f t="shared" si="70"/>
        <v>0</v>
      </c>
      <c r="V108">
        <f t="shared" si="63"/>
        <v>-6.9731374381451268</v>
      </c>
    </row>
    <row r="109" spans="1:22" x14ac:dyDescent="0.25">
      <c r="A109" t="s">
        <v>12</v>
      </c>
      <c r="B109">
        <v>120</v>
      </c>
      <c r="C109">
        <v>115</v>
      </c>
      <c r="D109">
        <v>50</v>
      </c>
      <c r="E109">
        <v>110</v>
      </c>
      <c r="F109">
        <v>90</v>
      </c>
      <c r="G109">
        <v>45</v>
      </c>
      <c r="H109">
        <f t="shared" si="64"/>
        <v>30</v>
      </c>
      <c r="I109">
        <f t="shared" si="71"/>
        <v>23.333333333333332</v>
      </c>
      <c r="J109">
        <f t="shared" si="65"/>
        <v>-40</v>
      </c>
      <c r="K109">
        <f t="shared" si="66"/>
        <v>-20</v>
      </c>
      <c r="L109">
        <v>90</v>
      </c>
      <c r="M109">
        <v>45</v>
      </c>
      <c r="N109">
        <f t="shared" si="67"/>
        <v>25.290742198615156</v>
      </c>
      <c r="O109">
        <f t="shared" si="68"/>
        <v>14.601616816375886</v>
      </c>
      <c r="P109">
        <f t="shared" si="69"/>
        <v>3.9414997676930872</v>
      </c>
      <c r="Q109" s="9">
        <v>20</v>
      </c>
      <c r="R109" s="9">
        <v>11.5</v>
      </c>
      <c r="S109">
        <v>5</v>
      </c>
      <c r="T109">
        <f t="shared" si="70"/>
        <v>5.2907421986151562</v>
      </c>
      <c r="U109">
        <f t="shared" si="70"/>
        <v>3.1016168163758859</v>
      </c>
      <c r="V109">
        <f t="shared" si="63"/>
        <v>-1.0585002323069128</v>
      </c>
    </row>
    <row r="110" spans="1:22" x14ac:dyDescent="0.25">
      <c r="A110" t="s">
        <v>13</v>
      </c>
      <c r="B110">
        <v>160</v>
      </c>
      <c r="C110">
        <v>100</v>
      </c>
      <c r="D110">
        <v>30</v>
      </c>
      <c r="E110">
        <v>120</v>
      </c>
      <c r="F110">
        <v>90</v>
      </c>
      <c r="G110">
        <v>45</v>
      </c>
      <c r="H110">
        <f t="shared" si="64"/>
        <v>70</v>
      </c>
      <c r="I110">
        <f t="shared" si="71"/>
        <v>33.333333333333329</v>
      </c>
      <c r="J110">
        <f t="shared" si="65"/>
        <v>-60</v>
      </c>
      <c r="K110">
        <f t="shared" si="66"/>
        <v>-30</v>
      </c>
      <c r="L110">
        <v>90</v>
      </c>
      <c r="M110">
        <v>45</v>
      </c>
      <c r="N110">
        <f t="shared" si="67"/>
        <v>8.1223396198397086</v>
      </c>
      <c r="O110">
        <f t="shared" si="68"/>
        <v>22.315944698651233</v>
      </c>
      <c r="P110">
        <f t="shared" si="69"/>
        <v>0.56710071012700425</v>
      </c>
      <c r="Q110" s="9">
        <v>10</v>
      </c>
      <c r="R110" s="9">
        <v>11.5</v>
      </c>
      <c r="S110">
        <v>5</v>
      </c>
      <c r="T110">
        <f t="shared" si="70"/>
        <v>-1.8776603801602914</v>
      </c>
      <c r="U110">
        <f t="shared" si="70"/>
        <v>10.815944698651233</v>
      </c>
      <c r="V110">
        <f t="shared" si="63"/>
        <v>-4.4328992898729958</v>
      </c>
    </row>
    <row r="111" spans="1:22" x14ac:dyDescent="0.25">
      <c r="A111" t="s">
        <v>15</v>
      </c>
      <c r="B111">
        <v>140</v>
      </c>
      <c r="C111">
        <v>130</v>
      </c>
      <c r="D111">
        <v>70</v>
      </c>
      <c r="E111">
        <v>90</v>
      </c>
      <c r="F111">
        <v>90</v>
      </c>
      <c r="G111">
        <v>45</v>
      </c>
      <c r="H111">
        <f t="shared" si="64"/>
        <v>50</v>
      </c>
      <c r="I111">
        <f t="shared" si="71"/>
        <v>13.333333333333332</v>
      </c>
      <c r="J111">
        <f t="shared" si="65"/>
        <v>-20</v>
      </c>
      <c r="K111">
        <f t="shared" si="66"/>
        <v>0</v>
      </c>
      <c r="L111">
        <v>90</v>
      </c>
      <c r="M111">
        <v>45</v>
      </c>
      <c r="N111">
        <f t="shared" si="67"/>
        <v>21.315771344889395</v>
      </c>
      <c r="O111">
        <f t="shared" si="68"/>
        <v>25.403147079188649</v>
      </c>
      <c r="P111">
        <f t="shared" si="69"/>
        <v>11.251329617915326</v>
      </c>
      <c r="Q111" s="9">
        <v>20</v>
      </c>
      <c r="R111" s="9">
        <v>23</v>
      </c>
      <c r="S111">
        <v>5</v>
      </c>
      <c r="T111">
        <f t="shared" si="70"/>
        <v>1.3157713448893951</v>
      </c>
      <c r="U111">
        <f t="shared" si="70"/>
        <v>2.4031470791886491</v>
      </c>
      <c r="V111">
        <f t="shared" si="63"/>
        <v>6.2513296179153262</v>
      </c>
    </row>
    <row r="112" spans="1:22" x14ac:dyDescent="0.25">
      <c r="A112" t="s">
        <v>14</v>
      </c>
      <c r="B112">
        <v>170</v>
      </c>
      <c r="C112">
        <v>110</v>
      </c>
      <c r="D112">
        <v>40</v>
      </c>
      <c r="E112">
        <v>90</v>
      </c>
      <c r="F112">
        <v>90</v>
      </c>
      <c r="G112">
        <v>45</v>
      </c>
      <c r="H112">
        <f t="shared" si="64"/>
        <v>80</v>
      </c>
      <c r="I112">
        <f t="shared" si="71"/>
        <v>26.666666666666664</v>
      </c>
      <c r="J112">
        <f t="shared" si="65"/>
        <v>-50</v>
      </c>
      <c r="K112">
        <f t="shared" si="66"/>
        <v>0</v>
      </c>
      <c r="L112">
        <v>90</v>
      </c>
      <c r="M112">
        <v>45</v>
      </c>
      <c r="N112">
        <f t="shared" si="67"/>
        <v>5.314001186749306</v>
      </c>
      <c r="O112">
        <f t="shared" si="68"/>
        <v>30.137198319838259</v>
      </c>
      <c r="P112">
        <f t="shared" si="69"/>
        <v>7.1025567732042436</v>
      </c>
      <c r="Q112" s="9">
        <v>10</v>
      </c>
      <c r="R112" s="9">
        <v>23</v>
      </c>
      <c r="S112">
        <v>5</v>
      </c>
      <c r="T112">
        <f t="shared" si="70"/>
        <v>-4.685998813250694</v>
      </c>
      <c r="U112">
        <f t="shared" si="70"/>
        <v>7.1371983198382587</v>
      </c>
      <c r="V112">
        <f t="shared" si="63"/>
        <v>2.1025567732042436</v>
      </c>
    </row>
    <row r="115" spans="1:22" x14ac:dyDescent="0.25">
      <c r="B115" s="6" t="s">
        <v>38</v>
      </c>
      <c r="C115" s="6"/>
      <c r="D115" s="6"/>
      <c r="E115" s="6"/>
      <c r="F115" s="6"/>
      <c r="G115" s="6"/>
      <c r="H115" s="17" t="s">
        <v>39</v>
      </c>
      <c r="I115" s="17"/>
      <c r="J115" s="17"/>
      <c r="K115" s="17"/>
      <c r="L115" s="17"/>
      <c r="M115" s="17"/>
      <c r="N115" s="17" t="s">
        <v>19</v>
      </c>
      <c r="O115" s="17"/>
      <c r="P115" s="17"/>
      <c r="Q115" s="17" t="s">
        <v>42</v>
      </c>
      <c r="R115" s="17"/>
      <c r="S115" s="17"/>
      <c r="T115" s="17" t="s">
        <v>41</v>
      </c>
      <c r="U115" s="17"/>
      <c r="V115" s="17"/>
    </row>
    <row r="116" spans="1:22" x14ac:dyDescent="0.25">
      <c r="B116" t="s">
        <v>0</v>
      </c>
      <c r="C116" t="s">
        <v>1</v>
      </c>
      <c r="D116" t="s">
        <v>2</v>
      </c>
      <c r="E116" t="s">
        <v>3</v>
      </c>
      <c r="F116" t="s">
        <v>4</v>
      </c>
      <c r="G116" t="s">
        <v>5</v>
      </c>
      <c r="H116" t="s">
        <v>0</v>
      </c>
      <c r="I116" t="s">
        <v>1</v>
      </c>
      <c r="J116" t="s">
        <v>2</v>
      </c>
      <c r="K116" t="s">
        <v>3</v>
      </c>
      <c r="L116" t="s">
        <v>4</v>
      </c>
      <c r="M116" t="s">
        <v>5</v>
      </c>
      <c r="N116" t="s">
        <v>16</v>
      </c>
      <c r="O116" t="s">
        <v>17</v>
      </c>
      <c r="P116" t="s">
        <v>18</v>
      </c>
      <c r="Q116" s="7" t="s">
        <v>16</v>
      </c>
      <c r="R116" s="7" t="s">
        <v>17</v>
      </c>
      <c r="S116" s="7" t="s">
        <v>18</v>
      </c>
      <c r="T116" s="7" t="s">
        <v>16</v>
      </c>
      <c r="U116" s="7" t="s">
        <v>17</v>
      </c>
      <c r="V116" s="7" t="s">
        <v>18</v>
      </c>
    </row>
    <row r="117" spans="1:22" x14ac:dyDescent="0.25">
      <c r="A117" t="s">
        <v>6</v>
      </c>
      <c r="B117">
        <v>30</v>
      </c>
      <c r="C117">
        <v>130</v>
      </c>
      <c r="D117">
        <v>60</v>
      </c>
      <c r="E117">
        <v>80</v>
      </c>
      <c r="F117">
        <v>90</v>
      </c>
      <c r="G117">
        <v>45</v>
      </c>
      <c r="H117">
        <f>-90+B117</f>
        <v>-60</v>
      </c>
      <c r="I117">
        <f>(150-C117)*(180/270)</f>
        <v>13.333333333333332</v>
      </c>
      <c r="J117">
        <f>-90+D117</f>
        <v>-30</v>
      </c>
      <c r="K117">
        <f>90-E117</f>
        <v>10</v>
      </c>
      <c r="L117">
        <v>90</v>
      </c>
      <c r="M117">
        <v>45</v>
      </c>
      <c r="N117">
        <f>COS(RADIANS(H117))*((16.5*COS(RADIANS(I117+J117+K117)))+(6.5*COS(RADIANS(I117+J117)))+(10.5*COS(RADIANS(I117)))+0.1)</f>
        <v>16.466167936940447</v>
      </c>
      <c r="O117">
        <f>SIN(RADIANS(H117))*((16.5*COS(RADIANS(I117+J117+K117)))+(6.5*COS(RADIANS(I117+J117)))+(10.5*COS(RADIANS(I117)))+0.1)</f>
        <v>-28.52023947274245</v>
      </c>
      <c r="P117">
        <f>(16.5*SIN(RADIANS(I117+J117+K117)))+(6.5*SIN(RADIANS(I117+J117)))+(10.5*SIN(RADIANS(I117)))+11.5</f>
        <v>10.141712547107236</v>
      </c>
      <c r="Q117" s="9">
        <v>20</v>
      </c>
      <c r="R117" s="9">
        <v>-23.5</v>
      </c>
      <c r="S117">
        <v>5</v>
      </c>
      <c r="T117">
        <f>N117-Q117</f>
        <v>-3.5338320630595526</v>
      </c>
      <c r="U117">
        <f>O117-R117</f>
        <v>-5.0202394727424497</v>
      </c>
      <c r="V117">
        <f t="shared" ref="V117:V126" si="72">P117-S117</f>
        <v>5.141712547107236</v>
      </c>
    </row>
    <row r="118" spans="1:22" x14ac:dyDescent="0.25">
      <c r="A118" t="s">
        <v>7</v>
      </c>
      <c r="B118">
        <v>10</v>
      </c>
      <c r="C118">
        <v>130</v>
      </c>
      <c r="D118">
        <v>90</v>
      </c>
      <c r="E118">
        <v>160</v>
      </c>
      <c r="F118">
        <v>90</v>
      </c>
      <c r="G118">
        <v>45</v>
      </c>
      <c r="H118">
        <f t="shared" ref="H118:H126" si="73">-90+B118</f>
        <v>-80</v>
      </c>
      <c r="I118">
        <f>(150-C118)*(180/270)</f>
        <v>13.333333333333332</v>
      </c>
      <c r="J118">
        <f t="shared" ref="J118:J126" si="74">-90+D118</f>
        <v>0</v>
      </c>
      <c r="K118">
        <f t="shared" ref="K118:K126" si="75">90-E118</f>
        <v>-70</v>
      </c>
      <c r="L118">
        <v>90</v>
      </c>
      <c r="M118">
        <v>45</v>
      </c>
      <c r="N118">
        <f t="shared" ref="N118:N126" si="76">COS(RADIANS(H118))*((16.5*COS(RADIANS(I118+J118+K118)))+(6.5*COS(RADIANS(I118+J118)))+(10.5*COS(RADIANS(I118)))+0.1)</f>
        <v>4.464262122145092</v>
      </c>
      <c r="O118">
        <f t="shared" ref="O118:O126" si="77">SIN(RADIANS(H118))*((16.5*COS(RADIANS(I118+J118+K118)))+(6.5*COS(RADIANS(I118+J118)))+(10.5*COS(RADIANS(I118)))+0.1)</f>
        <v>-25.318088611329422</v>
      </c>
      <c r="P118">
        <f t="shared" ref="P118:P126" si="78">(16.5*SIN(RADIANS(I118+J118+K118)))+(6.5*SIN(RADIANS(I118+J118)))+(10.5*SIN(RADIANS(I118)))+11.5</f>
        <v>1.6349209143080312</v>
      </c>
      <c r="Q118" s="9">
        <v>10</v>
      </c>
      <c r="R118" s="9">
        <v>-23.5</v>
      </c>
      <c r="S118">
        <v>5</v>
      </c>
      <c r="T118">
        <f t="shared" ref="T118:U126" si="79">N118-Q118</f>
        <v>-5.535737877854908</v>
      </c>
      <c r="U118">
        <f>O118-R118</f>
        <v>-1.8180886113294221</v>
      </c>
      <c r="V118">
        <f t="shared" si="72"/>
        <v>-3.3650790856919688</v>
      </c>
    </row>
    <row r="119" spans="1:22" x14ac:dyDescent="0.25">
      <c r="A119" t="s">
        <v>8</v>
      </c>
      <c r="B119">
        <v>70</v>
      </c>
      <c r="C119">
        <v>110</v>
      </c>
      <c r="D119">
        <v>35</v>
      </c>
      <c r="E119">
        <v>120</v>
      </c>
      <c r="F119">
        <v>90</v>
      </c>
      <c r="G119">
        <v>45</v>
      </c>
      <c r="H119">
        <f t="shared" si="73"/>
        <v>-20</v>
      </c>
      <c r="I119">
        <f t="shared" ref="I119:I126" si="80">(150-C119)*(180/270)</f>
        <v>26.666666666666664</v>
      </c>
      <c r="J119">
        <f t="shared" si="74"/>
        <v>-55</v>
      </c>
      <c r="K119">
        <f t="shared" si="75"/>
        <v>-30</v>
      </c>
      <c r="L119">
        <v>90</v>
      </c>
      <c r="M119">
        <v>45</v>
      </c>
      <c r="N119">
        <f t="shared" si="76"/>
        <v>22.427235334993824</v>
      </c>
      <c r="O119">
        <f t="shared" si="77"/>
        <v>-8.1628460988209515</v>
      </c>
      <c r="P119">
        <f t="shared" si="78"/>
        <v>-0.91593610646530621</v>
      </c>
      <c r="Q119" s="9">
        <v>20</v>
      </c>
      <c r="R119" s="9">
        <v>-11.5</v>
      </c>
      <c r="S119">
        <v>5</v>
      </c>
      <c r="T119">
        <f t="shared" si="79"/>
        <v>2.4272353349938243</v>
      </c>
      <c r="U119">
        <f>O119-R119</f>
        <v>3.3371539011790485</v>
      </c>
      <c r="V119">
        <f t="shared" si="72"/>
        <v>-5.9159361064653062</v>
      </c>
    </row>
    <row r="120" spans="1:22" x14ac:dyDescent="0.25">
      <c r="A120" t="s">
        <v>9</v>
      </c>
      <c r="B120">
        <v>55</v>
      </c>
      <c r="C120">
        <v>100</v>
      </c>
      <c r="D120">
        <v>30</v>
      </c>
      <c r="E120">
        <v>110</v>
      </c>
      <c r="F120">
        <v>90</v>
      </c>
      <c r="G120">
        <v>45</v>
      </c>
      <c r="H120">
        <f t="shared" si="73"/>
        <v>-35</v>
      </c>
      <c r="I120">
        <f t="shared" si="80"/>
        <v>33.333333333333329</v>
      </c>
      <c r="J120">
        <f t="shared" si="74"/>
        <v>-60</v>
      </c>
      <c r="K120">
        <f t="shared" si="75"/>
        <v>-20</v>
      </c>
      <c r="L120">
        <v>90</v>
      </c>
      <c r="M120">
        <v>45</v>
      </c>
      <c r="N120">
        <f t="shared" si="76"/>
        <v>21.30141096167053</v>
      </c>
      <c r="O120">
        <f t="shared" si="77"/>
        <v>-14.915408529864647</v>
      </c>
      <c r="P120">
        <f t="shared" si="78"/>
        <v>2.3509845124851552</v>
      </c>
      <c r="Q120" s="9">
        <v>10</v>
      </c>
      <c r="R120" s="9">
        <v>-11.5</v>
      </c>
      <c r="S120">
        <v>5</v>
      </c>
      <c r="T120">
        <f t="shared" si="79"/>
        <v>11.30141096167053</v>
      </c>
      <c r="U120">
        <f>O120-R120</f>
        <v>-3.4154085298646475</v>
      </c>
      <c r="V120">
        <f t="shared" si="72"/>
        <v>-2.6490154875148448</v>
      </c>
    </row>
    <row r="121" spans="1:22" x14ac:dyDescent="0.25">
      <c r="A121" t="s">
        <v>10</v>
      </c>
      <c r="B121">
        <v>100</v>
      </c>
      <c r="C121">
        <v>110</v>
      </c>
      <c r="D121">
        <v>50</v>
      </c>
      <c r="E121">
        <v>120</v>
      </c>
      <c r="F121">
        <v>90</v>
      </c>
      <c r="G121">
        <v>45</v>
      </c>
      <c r="H121">
        <f t="shared" si="73"/>
        <v>10</v>
      </c>
      <c r="I121">
        <f t="shared" si="80"/>
        <v>26.666666666666664</v>
      </c>
      <c r="J121">
        <f t="shared" si="74"/>
        <v>-40</v>
      </c>
      <c r="K121">
        <f t="shared" si="75"/>
        <v>-30</v>
      </c>
      <c r="L121">
        <v>90</v>
      </c>
      <c r="M121">
        <v>45</v>
      </c>
      <c r="N121">
        <f t="shared" si="76"/>
        <v>27.387109164368741</v>
      </c>
      <c r="O121">
        <f t="shared" si="77"/>
        <v>4.8290862692862708</v>
      </c>
      <c r="P121">
        <f t="shared" si="78"/>
        <v>3.3904012074448868</v>
      </c>
      <c r="Q121" s="9">
        <v>20</v>
      </c>
      <c r="R121" s="9">
        <v>0</v>
      </c>
      <c r="S121">
        <v>5</v>
      </c>
      <c r="T121">
        <f t="shared" si="79"/>
        <v>7.3871091643687414</v>
      </c>
      <c r="U121">
        <f t="shared" si="79"/>
        <v>4.8290862692862708</v>
      </c>
      <c r="V121">
        <f t="shared" si="72"/>
        <v>-1.6095987925551132</v>
      </c>
    </row>
    <row r="122" spans="1:22" x14ac:dyDescent="0.25">
      <c r="A122" t="s">
        <v>11</v>
      </c>
      <c r="B122">
        <v>90</v>
      </c>
      <c r="C122">
        <v>100</v>
      </c>
      <c r="D122">
        <v>30</v>
      </c>
      <c r="E122">
        <v>145</v>
      </c>
      <c r="F122">
        <v>90</v>
      </c>
      <c r="G122">
        <v>45</v>
      </c>
      <c r="H122">
        <f t="shared" si="73"/>
        <v>0</v>
      </c>
      <c r="I122">
        <f t="shared" si="80"/>
        <v>33.333333333333329</v>
      </c>
      <c r="J122">
        <f t="shared" si="74"/>
        <v>-60</v>
      </c>
      <c r="K122">
        <f t="shared" si="75"/>
        <v>-55</v>
      </c>
      <c r="L122">
        <v>90</v>
      </c>
      <c r="M122">
        <v>45</v>
      </c>
      <c r="N122">
        <f t="shared" si="76"/>
        <v>17.072609860507583</v>
      </c>
      <c r="O122">
        <f t="shared" si="77"/>
        <v>0</v>
      </c>
      <c r="P122">
        <f t="shared" si="78"/>
        <v>-1.9731374381451268</v>
      </c>
      <c r="Q122" s="9">
        <v>10</v>
      </c>
      <c r="R122" s="9">
        <v>0</v>
      </c>
      <c r="S122">
        <v>5</v>
      </c>
      <c r="T122">
        <f t="shared" si="79"/>
        <v>7.0726098605075833</v>
      </c>
      <c r="U122">
        <f t="shared" si="79"/>
        <v>0</v>
      </c>
      <c r="V122">
        <f t="shared" si="72"/>
        <v>-6.9731374381451268</v>
      </c>
    </row>
    <row r="123" spans="1:22" x14ac:dyDescent="0.25">
      <c r="A123" t="s">
        <v>12</v>
      </c>
      <c r="B123">
        <v>120</v>
      </c>
      <c r="C123">
        <v>115</v>
      </c>
      <c r="D123">
        <v>50</v>
      </c>
      <c r="E123">
        <v>110</v>
      </c>
      <c r="F123">
        <v>90</v>
      </c>
      <c r="G123">
        <v>45</v>
      </c>
      <c r="H123">
        <f t="shared" si="73"/>
        <v>30</v>
      </c>
      <c r="I123">
        <f t="shared" si="80"/>
        <v>23.333333333333332</v>
      </c>
      <c r="J123">
        <f t="shared" si="74"/>
        <v>-40</v>
      </c>
      <c r="K123">
        <f t="shared" si="75"/>
        <v>-20</v>
      </c>
      <c r="L123">
        <v>90</v>
      </c>
      <c r="M123">
        <v>45</v>
      </c>
      <c r="N123">
        <f t="shared" si="76"/>
        <v>25.290742198615156</v>
      </c>
      <c r="O123">
        <f t="shared" si="77"/>
        <v>14.601616816375886</v>
      </c>
      <c r="P123">
        <f t="shared" si="78"/>
        <v>3.9414997676930872</v>
      </c>
      <c r="Q123" s="9">
        <v>20</v>
      </c>
      <c r="R123" s="9">
        <v>11.5</v>
      </c>
      <c r="S123">
        <v>5</v>
      </c>
      <c r="T123">
        <f t="shared" si="79"/>
        <v>5.2907421986151562</v>
      </c>
      <c r="U123">
        <f t="shared" si="79"/>
        <v>3.1016168163758859</v>
      </c>
      <c r="V123">
        <f t="shared" si="72"/>
        <v>-1.0585002323069128</v>
      </c>
    </row>
    <row r="124" spans="1:22" x14ac:dyDescent="0.25">
      <c r="A124" t="s">
        <v>13</v>
      </c>
      <c r="B124">
        <v>160</v>
      </c>
      <c r="C124">
        <v>100</v>
      </c>
      <c r="D124">
        <v>30</v>
      </c>
      <c r="E124">
        <v>120</v>
      </c>
      <c r="F124">
        <v>90</v>
      </c>
      <c r="G124">
        <v>45</v>
      </c>
      <c r="H124">
        <f t="shared" si="73"/>
        <v>70</v>
      </c>
      <c r="I124">
        <f t="shared" si="80"/>
        <v>33.333333333333329</v>
      </c>
      <c r="J124">
        <f t="shared" si="74"/>
        <v>-60</v>
      </c>
      <c r="K124">
        <f t="shared" si="75"/>
        <v>-30</v>
      </c>
      <c r="L124">
        <v>90</v>
      </c>
      <c r="M124">
        <v>45</v>
      </c>
      <c r="N124">
        <f t="shared" si="76"/>
        <v>8.1223396198397086</v>
      </c>
      <c r="O124">
        <f t="shared" si="77"/>
        <v>22.315944698651233</v>
      </c>
      <c r="P124">
        <f t="shared" si="78"/>
        <v>0.56710071012700425</v>
      </c>
      <c r="Q124" s="9">
        <v>10</v>
      </c>
      <c r="R124" s="9">
        <v>11.5</v>
      </c>
      <c r="S124">
        <v>5</v>
      </c>
      <c r="T124">
        <f t="shared" si="79"/>
        <v>-1.8776603801602914</v>
      </c>
      <c r="U124">
        <f t="shared" si="79"/>
        <v>10.815944698651233</v>
      </c>
      <c r="V124">
        <f t="shared" si="72"/>
        <v>-4.4328992898729958</v>
      </c>
    </row>
    <row r="125" spans="1:22" x14ac:dyDescent="0.25">
      <c r="A125" t="s">
        <v>15</v>
      </c>
      <c r="B125">
        <v>140</v>
      </c>
      <c r="C125">
        <v>130</v>
      </c>
      <c r="D125">
        <v>70</v>
      </c>
      <c r="E125">
        <v>90</v>
      </c>
      <c r="F125">
        <v>90</v>
      </c>
      <c r="G125">
        <v>45</v>
      </c>
      <c r="H125">
        <f t="shared" si="73"/>
        <v>50</v>
      </c>
      <c r="I125">
        <f t="shared" si="80"/>
        <v>13.333333333333332</v>
      </c>
      <c r="J125">
        <f t="shared" si="74"/>
        <v>-20</v>
      </c>
      <c r="K125">
        <f t="shared" si="75"/>
        <v>0</v>
      </c>
      <c r="L125">
        <v>90</v>
      </c>
      <c r="M125">
        <v>45</v>
      </c>
      <c r="N125">
        <f t="shared" si="76"/>
        <v>21.315771344889395</v>
      </c>
      <c r="O125">
        <f t="shared" si="77"/>
        <v>25.403147079188649</v>
      </c>
      <c r="P125">
        <f t="shared" si="78"/>
        <v>11.251329617915326</v>
      </c>
      <c r="Q125" s="9">
        <v>20</v>
      </c>
      <c r="R125" s="9">
        <v>23</v>
      </c>
      <c r="S125">
        <v>5</v>
      </c>
      <c r="T125">
        <f t="shared" si="79"/>
        <v>1.3157713448893951</v>
      </c>
      <c r="U125">
        <f t="shared" si="79"/>
        <v>2.4031470791886491</v>
      </c>
      <c r="V125">
        <f t="shared" si="72"/>
        <v>6.2513296179153262</v>
      </c>
    </row>
    <row r="126" spans="1:22" x14ac:dyDescent="0.25">
      <c r="A126" t="s">
        <v>14</v>
      </c>
      <c r="B126">
        <v>170</v>
      </c>
      <c r="C126">
        <v>110</v>
      </c>
      <c r="D126">
        <v>40</v>
      </c>
      <c r="E126">
        <v>90</v>
      </c>
      <c r="F126">
        <v>90</v>
      </c>
      <c r="G126">
        <v>45</v>
      </c>
      <c r="H126">
        <f t="shared" si="73"/>
        <v>80</v>
      </c>
      <c r="I126">
        <f t="shared" si="80"/>
        <v>26.666666666666664</v>
      </c>
      <c r="J126">
        <f t="shared" si="74"/>
        <v>-50</v>
      </c>
      <c r="K126">
        <f t="shared" si="75"/>
        <v>0</v>
      </c>
      <c r="L126">
        <v>90</v>
      </c>
      <c r="M126">
        <v>45</v>
      </c>
      <c r="N126">
        <f t="shared" si="76"/>
        <v>5.314001186749306</v>
      </c>
      <c r="O126">
        <f t="shared" si="77"/>
        <v>30.137198319838259</v>
      </c>
      <c r="P126">
        <f t="shared" si="78"/>
        <v>7.1025567732042436</v>
      </c>
      <c r="Q126" s="9">
        <v>10</v>
      </c>
      <c r="R126" s="9">
        <v>23</v>
      </c>
      <c r="S126">
        <v>5</v>
      </c>
      <c r="T126">
        <f t="shared" si="79"/>
        <v>-4.685998813250694</v>
      </c>
      <c r="U126">
        <f t="shared" si="79"/>
        <v>7.1371983198382587</v>
      </c>
      <c r="V126">
        <f t="shared" si="72"/>
        <v>2.1025567732042436</v>
      </c>
    </row>
    <row r="129" spans="1:22" x14ac:dyDescent="0.25">
      <c r="B129" s="6" t="s">
        <v>38</v>
      </c>
      <c r="C129" s="6"/>
      <c r="D129" s="6"/>
      <c r="E129" s="6"/>
      <c r="F129" s="6"/>
      <c r="G129" s="6"/>
      <c r="H129" s="17" t="s">
        <v>39</v>
      </c>
      <c r="I129" s="17"/>
      <c r="J129" s="17"/>
      <c r="K129" s="17"/>
      <c r="L129" s="17"/>
      <c r="M129" s="17"/>
      <c r="N129" s="17" t="s">
        <v>19</v>
      </c>
      <c r="O129" s="17"/>
      <c r="P129" s="17"/>
      <c r="Q129" s="17" t="s">
        <v>42</v>
      </c>
      <c r="R129" s="17"/>
      <c r="S129" s="17"/>
      <c r="T129" s="17" t="s">
        <v>41</v>
      </c>
      <c r="U129" s="17"/>
      <c r="V129" s="17"/>
    </row>
    <row r="130" spans="1:22" x14ac:dyDescent="0.25">
      <c r="B130" t="s">
        <v>0</v>
      </c>
      <c r="C130" t="s">
        <v>1</v>
      </c>
      <c r="D130" t="s">
        <v>2</v>
      </c>
      <c r="E130" t="s">
        <v>3</v>
      </c>
      <c r="F130" t="s">
        <v>4</v>
      </c>
      <c r="G130" t="s">
        <v>5</v>
      </c>
      <c r="H130" t="s">
        <v>0</v>
      </c>
      <c r="I130" t="s">
        <v>1</v>
      </c>
      <c r="J130" t="s">
        <v>2</v>
      </c>
      <c r="K130" t="s">
        <v>3</v>
      </c>
      <c r="L130" t="s">
        <v>4</v>
      </c>
      <c r="M130" t="s">
        <v>5</v>
      </c>
      <c r="N130" t="s">
        <v>16</v>
      </c>
      <c r="O130" t="s">
        <v>17</v>
      </c>
      <c r="P130" t="s">
        <v>18</v>
      </c>
      <c r="Q130" s="7" t="s">
        <v>16</v>
      </c>
      <c r="R130" s="7" t="s">
        <v>17</v>
      </c>
      <c r="S130" s="7" t="s">
        <v>18</v>
      </c>
      <c r="T130" s="7" t="s">
        <v>16</v>
      </c>
      <c r="U130" s="7" t="s">
        <v>17</v>
      </c>
      <c r="V130" s="7" t="s">
        <v>18</v>
      </c>
    </row>
    <row r="131" spans="1:22" x14ac:dyDescent="0.25">
      <c r="A131" t="s">
        <v>6</v>
      </c>
      <c r="B131">
        <v>30</v>
      </c>
      <c r="C131">
        <v>130</v>
      </c>
      <c r="D131">
        <v>60</v>
      </c>
      <c r="E131">
        <v>80</v>
      </c>
      <c r="F131">
        <v>90</v>
      </c>
      <c r="G131">
        <v>45</v>
      </c>
      <c r="H131">
        <f>-90+B131</f>
        <v>-60</v>
      </c>
      <c r="I131">
        <f>(150-C131)*(180/270)</f>
        <v>13.333333333333332</v>
      </c>
      <c r="J131">
        <f>-90+D131</f>
        <v>-30</v>
      </c>
      <c r="K131">
        <f>90-E131</f>
        <v>10</v>
      </c>
      <c r="L131">
        <v>90</v>
      </c>
      <c r="M131">
        <v>45</v>
      </c>
      <c r="N131">
        <f>COS(RADIANS(H131))*((16.5*COS(RADIANS(I131+J131+K131)))+(6.5*COS(RADIANS(I131+J131)))+(10.5*COS(RADIANS(I131)))+0.1)</f>
        <v>16.466167936940447</v>
      </c>
      <c r="O131">
        <f>SIN(RADIANS(H131))*((16.5*COS(RADIANS(I131+J131+K131)))+(6.5*COS(RADIANS(I131+J131)))+(10.5*COS(RADIANS(I131)))+0.1)</f>
        <v>-28.52023947274245</v>
      </c>
      <c r="P131">
        <f>(16.5*SIN(RADIANS(I131+J131+K131)))+(6.5*SIN(RADIANS(I131+J131)))+(10.5*SIN(RADIANS(I131)))+11.5</f>
        <v>10.141712547107236</v>
      </c>
      <c r="Q131" s="9">
        <v>20</v>
      </c>
      <c r="R131" s="9">
        <v>-23.5</v>
      </c>
      <c r="S131">
        <v>5</v>
      </c>
      <c r="T131">
        <f>N131-Q131</f>
        <v>-3.5338320630595526</v>
      </c>
      <c r="U131">
        <f>O131-R131</f>
        <v>-5.0202394727424497</v>
      </c>
      <c r="V131">
        <f t="shared" ref="V131:V140" si="81">P131-S131</f>
        <v>5.141712547107236</v>
      </c>
    </row>
    <row r="132" spans="1:22" x14ac:dyDescent="0.25">
      <c r="A132" t="s">
        <v>7</v>
      </c>
      <c r="B132">
        <v>10</v>
      </c>
      <c r="C132">
        <v>130</v>
      </c>
      <c r="D132">
        <v>90</v>
      </c>
      <c r="E132">
        <v>160</v>
      </c>
      <c r="F132">
        <v>90</v>
      </c>
      <c r="G132">
        <v>45</v>
      </c>
      <c r="H132">
        <f t="shared" ref="H132:H140" si="82">-90+B132</f>
        <v>-80</v>
      </c>
      <c r="I132">
        <f>(150-C132)*(180/270)</f>
        <v>13.333333333333332</v>
      </c>
      <c r="J132">
        <f t="shared" ref="J132:J140" si="83">-90+D132</f>
        <v>0</v>
      </c>
      <c r="K132">
        <f t="shared" ref="K132:K140" si="84">90-E132</f>
        <v>-70</v>
      </c>
      <c r="L132">
        <v>90</v>
      </c>
      <c r="M132">
        <v>45</v>
      </c>
      <c r="N132">
        <f t="shared" ref="N132:N140" si="85">COS(RADIANS(H132))*((16.5*COS(RADIANS(I132+J132+K132)))+(6.5*COS(RADIANS(I132+J132)))+(10.5*COS(RADIANS(I132)))+0.1)</f>
        <v>4.464262122145092</v>
      </c>
      <c r="O132">
        <f t="shared" ref="O132:O140" si="86">SIN(RADIANS(H132))*((16.5*COS(RADIANS(I132+J132+K132)))+(6.5*COS(RADIANS(I132+J132)))+(10.5*COS(RADIANS(I132)))+0.1)</f>
        <v>-25.318088611329422</v>
      </c>
      <c r="P132">
        <f t="shared" ref="P132:P140" si="87">(16.5*SIN(RADIANS(I132+J132+K132)))+(6.5*SIN(RADIANS(I132+J132)))+(10.5*SIN(RADIANS(I132)))+11.5</f>
        <v>1.6349209143080312</v>
      </c>
      <c r="Q132" s="9">
        <v>10</v>
      </c>
      <c r="R132" s="9">
        <v>-23.5</v>
      </c>
      <c r="S132">
        <v>5</v>
      </c>
      <c r="T132">
        <f t="shared" ref="T132:U140" si="88">N132-Q132</f>
        <v>-5.535737877854908</v>
      </c>
      <c r="U132">
        <f>O132-R132</f>
        <v>-1.8180886113294221</v>
      </c>
      <c r="V132">
        <f t="shared" si="81"/>
        <v>-3.3650790856919688</v>
      </c>
    </row>
    <row r="133" spans="1:22" x14ac:dyDescent="0.25">
      <c r="A133" t="s">
        <v>8</v>
      </c>
      <c r="B133">
        <v>70</v>
      </c>
      <c r="C133">
        <v>110</v>
      </c>
      <c r="D133">
        <v>35</v>
      </c>
      <c r="E133">
        <v>120</v>
      </c>
      <c r="F133">
        <v>90</v>
      </c>
      <c r="G133">
        <v>45</v>
      </c>
      <c r="H133">
        <f t="shared" si="82"/>
        <v>-20</v>
      </c>
      <c r="I133">
        <f t="shared" ref="I133:I140" si="89">(150-C133)*(180/270)</f>
        <v>26.666666666666664</v>
      </c>
      <c r="J133">
        <f t="shared" si="83"/>
        <v>-55</v>
      </c>
      <c r="K133">
        <f t="shared" si="84"/>
        <v>-30</v>
      </c>
      <c r="L133">
        <v>90</v>
      </c>
      <c r="M133">
        <v>45</v>
      </c>
      <c r="N133">
        <f t="shared" si="85"/>
        <v>22.427235334993824</v>
      </c>
      <c r="O133">
        <f t="shared" si="86"/>
        <v>-8.1628460988209515</v>
      </c>
      <c r="P133">
        <f t="shared" si="87"/>
        <v>-0.91593610646530621</v>
      </c>
      <c r="Q133" s="9">
        <v>20</v>
      </c>
      <c r="R133" s="9">
        <v>-11.5</v>
      </c>
      <c r="S133">
        <v>5</v>
      </c>
      <c r="T133">
        <f t="shared" si="88"/>
        <v>2.4272353349938243</v>
      </c>
      <c r="U133">
        <f>O133-R133</f>
        <v>3.3371539011790485</v>
      </c>
      <c r="V133">
        <f t="shared" si="81"/>
        <v>-5.9159361064653062</v>
      </c>
    </row>
    <row r="134" spans="1:22" x14ac:dyDescent="0.25">
      <c r="A134" t="s">
        <v>9</v>
      </c>
      <c r="B134">
        <v>55</v>
      </c>
      <c r="C134">
        <v>100</v>
      </c>
      <c r="D134">
        <v>30</v>
      </c>
      <c r="E134">
        <v>110</v>
      </c>
      <c r="F134">
        <v>90</v>
      </c>
      <c r="G134">
        <v>45</v>
      </c>
      <c r="H134">
        <f t="shared" si="82"/>
        <v>-35</v>
      </c>
      <c r="I134">
        <f t="shared" si="89"/>
        <v>33.333333333333329</v>
      </c>
      <c r="J134">
        <f t="shared" si="83"/>
        <v>-60</v>
      </c>
      <c r="K134">
        <f t="shared" si="84"/>
        <v>-20</v>
      </c>
      <c r="L134">
        <v>90</v>
      </c>
      <c r="M134">
        <v>45</v>
      </c>
      <c r="N134">
        <f t="shared" si="85"/>
        <v>21.30141096167053</v>
      </c>
      <c r="O134">
        <f t="shared" si="86"/>
        <v>-14.915408529864647</v>
      </c>
      <c r="P134">
        <f t="shared" si="87"/>
        <v>2.3509845124851552</v>
      </c>
      <c r="Q134" s="9">
        <v>10</v>
      </c>
      <c r="R134" s="9">
        <v>-11.5</v>
      </c>
      <c r="S134">
        <v>5</v>
      </c>
      <c r="T134">
        <f t="shared" si="88"/>
        <v>11.30141096167053</v>
      </c>
      <c r="U134">
        <f>O134-R134</f>
        <v>-3.4154085298646475</v>
      </c>
      <c r="V134">
        <f t="shared" si="81"/>
        <v>-2.6490154875148448</v>
      </c>
    </row>
    <row r="135" spans="1:22" x14ac:dyDescent="0.25">
      <c r="A135" t="s">
        <v>10</v>
      </c>
      <c r="B135">
        <v>100</v>
      </c>
      <c r="C135">
        <v>110</v>
      </c>
      <c r="D135">
        <v>50</v>
      </c>
      <c r="E135">
        <v>120</v>
      </c>
      <c r="F135">
        <v>90</v>
      </c>
      <c r="G135">
        <v>45</v>
      </c>
      <c r="H135">
        <f t="shared" si="82"/>
        <v>10</v>
      </c>
      <c r="I135">
        <f t="shared" si="89"/>
        <v>26.666666666666664</v>
      </c>
      <c r="J135">
        <f t="shared" si="83"/>
        <v>-40</v>
      </c>
      <c r="K135">
        <f t="shared" si="84"/>
        <v>-30</v>
      </c>
      <c r="L135">
        <v>90</v>
      </c>
      <c r="M135">
        <v>45</v>
      </c>
      <c r="N135">
        <f t="shared" si="85"/>
        <v>27.387109164368741</v>
      </c>
      <c r="O135">
        <f t="shared" si="86"/>
        <v>4.8290862692862708</v>
      </c>
      <c r="P135">
        <f t="shared" si="87"/>
        <v>3.3904012074448868</v>
      </c>
      <c r="Q135" s="9">
        <v>20</v>
      </c>
      <c r="R135" s="9">
        <v>0</v>
      </c>
      <c r="S135">
        <v>5</v>
      </c>
      <c r="T135">
        <f t="shared" si="88"/>
        <v>7.3871091643687414</v>
      </c>
      <c r="U135">
        <f t="shared" si="88"/>
        <v>4.8290862692862708</v>
      </c>
      <c r="V135">
        <f t="shared" si="81"/>
        <v>-1.6095987925551132</v>
      </c>
    </row>
    <row r="136" spans="1:22" x14ac:dyDescent="0.25">
      <c r="A136" t="s">
        <v>11</v>
      </c>
      <c r="B136">
        <v>90</v>
      </c>
      <c r="C136">
        <v>100</v>
      </c>
      <c r="D136">
        <v>30</v>
      </c>
      <c r="E136">
        <v>145</v>
      </c>
      <c r="F136">
        <v>90</v>
      </c>
      <c r="G136">
        <v>45</v>
      </c>
      <c r="H136">
        <f t="shared" si="82"/>
        <v>0</v>
      </c>
      <c r="I136">
        <f t="shared" si="89"/>
        <v>33.333333333333329</v>
      </c>
      <c r="J136">
        <f t="shared" si="83"/>
        <v>-60</v>
      </c>
      <c r="K136">
        <f t="shared" si="84"/>
        <v>-55</v>
      </c>
      <c r="L136">
        <v>90</v>
      </c>
      <c r="M136">
        <v>45</v>
      </c>
      <c r="N136">
        <f t="shared" si="85"/>
        <v>17.072609860507583</v>
      </c>
      <c r="O136">
        <f t="shared" si="86"/>
        <v>0</v>
      </c>
      <c r="P136">
        <f t="shared" si="87"/>
        <v>-1.9731374381451268</v>
      </c>
      <c r="Q136" s="9">
        <v>10</v>
      </c>
      <c r="R136" s="9">
        <v>0</v>
      </c>
      <c r="S136">
        <v>5</v>
      </c>
      <c r="T136">
        <f t="shared" si="88"/>
        <v>7.0726098605075833</v>
      </c>
      <c r="U136">
        <f t="shared" si="88"/>
        <v>0</v>
      </c>
      <c r="V136">
        <f t="shared" si="81"/>
        <v>-6.9731374381451268</v>
      </c>
    </row>
    <row r="137" spans="1:22" x14ac:dyDescent="0.25">
      <c r="A137" t="s">
        <v>12</v>
      </c>
      <c r="B137">
        <v>120</v>
      </c>
      <c r="C137">
        <v>115</v>
      </c>
      <c r="D137">
        <v>50</v>
      </c>
      <c r="E137">
        <v>110</v>
      </c>
      <c r="F137">
        <v>90</v>
      </c>
      <c r="G137">
        <v>45</v>
      </c>
      <c r="H137">
        <f t="shared" si="82"/>
        <v>30</v>
      </c>
      <c r="I137">
        <f t="shared" si="89"/>
        <v>23.333333333333332</v>
      </c>
      <c r="J137">
        <f t="shared" si="83"/>
        <v>-40</v>
      </c>
      <c r="K137">
        <f t="shared" si="84"/>
        <v>-20</v>
      </c>
      <c r="L137">
        <v>90</v>
      </c>
      <c r="M137">
        <v>45</v>
      </c>
      <c r="N137">
        <f t="shared" si="85"/>
        <v>25.290742198615156</v>
      </c>
      <c r="O137">
        <f t="shared" si="86"/>
        <v>14.601616816375886</v>
      </c>
      <c r="P137">
        <f t="shared" si="87"/>
        <v>3.9414997676930872</v>
      </c>
      <c r="Q137" s="9">
        <v>20</v>
      </c>
      <c r="R137" s="9">
        <v>11.5</v>
      </c>
      <c r="S137">
        <v>5</v>
      </c>
      <c r="T137">
        <f t="shared" si="88"/>
        <v>5.2907421986151562</v>
      </c>
      <c r="U137">
        <f t="shared" si="88"/>
        <v>3.1016168163758859</v>
      </c>
      <c r="V137">
        <f t="shared" si="81"/>
        <v>-1.0585002323069128</v>
      </c>
    </row>
    <row r="138" spans="1:22" x14ac:dyDescent="0.25">
      <c r="A138" t="s">
        <v>13</v>
      </c>
      <c r="B138">
        <v>160</v>
      </c>
      <c r="C138">
        <v>100</v>
      </c>
      <c r="D138">
        <v>30</v>
      </c>
      <c r="E138">
        <v>120</v>
      </c>
      <c r="F138">
        <v>90</v>
      </c>
      <c r="G138">
        <v>45</v>
      </c>
      <c r="H138">
        <f t="shared" si="82"/>
        <v>70</v>
      </c>
      <c r="I138">
        <f t="shared" si="89"/>
        <v>33.333333333333329</v>
      </c>
      <c r="J138">
        <f t="shared" si="83"/>
        <v>-60</v>
      </c>
      <c r="K138">
        <f t="shared" si="84"/>
        <v>-30</v>
      </c>
      <c r="L138">
        <v>90</v>
      </c>
      <c r="M138">
        <v>45</v>
      </c>
      <c r="N138">
        <f t="shared" si="85"/>
        <v>8.1223396198397086</v>
      </c>
      <c r="O138">
        <f t="shared" si="86"/>
        <v>22.315944698651233</v>
      </c>
      <c r="P138">
        <f t="shared" si="87"/>
        <v>0.56710071012700425</v>
      </c>
      <c r="Q138" s="9">
        <v>10</v>
      </c>
      <c r="R138" s="9">
        <v>11.5</v>
      </c>
      <c r="S138">
        <v>5</v>
      </c>
      <c r="T138">
        <f t="shared" si="88"/>
        <v>-1.8776603801602914</v>
      </c>
      <c r="U138">
        <f t="shared" si="88"/>
        <v>10.815944698651233</v>
      </c>
      <c r="V138">
        <f t="shared" si="81"/>
        <v>-4.4328992898729958</v>
      </c>
    </row>
    <row r="139" spans="1:22" x14ac:dyDescent="0.25">
      <c r="A139" t="s">
        <v>15</v>
      </c>
      <c r="B139">
        <v>140</v>
      </c>
      <c r="C139">
        <v>130</v>
      </c>
      <c r="D139">
        <v>70</v>
      </c>
      <c r="E139">
        <v>90</v>
      </c>
      <c r="F139">
        <v>90</v>
      </c>
      <c r="G139">
        <v>45</v>
      </c>
      <c r="H139">
        <f t="shared" si="82"/>
        <v>50</v>
      </c>
      <c r="I139">
        <f t="shared" si="89"/>
        <v>13.333333333333332</v>
      </c>
      <c r="J139">
        <f t="shared" si="83"/>
        <v>-20</v>
      </c>
      <c r="K139">
        <f t="shared" si="84"/>
        <v>0</v>
      </c>
      <c r="L139">
        <v>90</v>
      </c>
      <c r="M139">
        <v>45</v>
      </c>
      <c r="N139">
        <f t="shared" si="85"/>
        <v>21.315771344889395</v>
      </c>
      <c r="O139">
        <f t="shared" si="86"/>
        <v>25.403147079188649</v>
      </c>
      <c r="P139">
        <f t="shared" si="87"/>
        <v>11.251329617915326</v>
      </c>
      <c r="Q139" s="9">
        <v>20</v>
      </c>
      <c r="R139" s="9">
        <v>23</v>
      </c>
      <c r="S139">
        <v>5</v>
      </c>
      <c r="T139">
        <f t="shared" si="88"/>
        <v>1.3157713448893951</v>
      </c>
      <c r="U139">
        <f t="shared" si="88"/>
        <v>2.4031470791886491</v>
      </c>
      <c r="V139">
        <f t="shared" si="81"/>
        <v>6.2513296179153262</v>
      </c>
    </row>
    <row r="140" spans="1:22" x14ac:dyDescent="0.25">
      <c r="A140" t="s">
        <v>14</v>
      </c>
      <c r="B140">
        <v>170</v>
      </c>
      <c r="C140">
        <v>110</v>
      </c>
      <c r="D140">
        <v>40</v>
      </c>
      <c r="E140">
        <v>90</v>
      </c>
      <c r="F140">
        <v>90</v>
      </c>
      <c r="G140">
        <v>45</v>
      </c>
      <c r="H140">
        <f t="shared" si="82"/>
        <v>80</v>
      </c>
      <c r="I140">
        <f t="shared" si="89"/>
        <v>26.666666666666664</v>
      </c>
      <c r="J140">
        <f t="shared" si="83"/>
        <v>-50</v>
      </c>
      <c r="K140">
        <f t="shared" si="84"/>
        <v>0</v>
      </c>
      <c r="L140">
        <v>90</v>
      </c>
      <c r="M140">
        <v>45</v>
      </c>
      <c r="N140">
        <f t="shared" si="85"/>
        <v>5.314001186749306</v>
      </c>
      <c r="O140">
        <f t="shared" si="86"/>
        <v>30.137198319838259</v>
      </c>
      <c r="P140">
        <f t="shared" si="87"/>
        <v>7.1025567732042436</v>
      </c>
      <c r="Q140" s="9">
        <v>10</v>
      </c>
      <c r="R140" s="9">
        <v>23</v>
      </c>
      <c r="S140">
        <v>5</v>
      </c>
      <c r="T140">
        <f t="shared" si="88"/>
        <v>-4.685998813250694</v>
      </c>
      <c r="U140">
        <f t="shared" si="88"/>
        <v>7.1371983198382587</v>
      </c>
      <c r="V140">
        <f t="shared" si="81"/>
        <v>2.1025567732042436</v>
      </c>
    </row>
    <row r="143" spans="1:22" x14ac:dyDescent="0.25">
      <c r="B143" s="6" t="s">
        <v>38</v>
      </c>
      <c r="C143" s="6"/>
      <c r="D143" s="6"/>
      <c r="E143" s="6"/>
      <c r="F143" s="6"/>
      <c r="G143" s="6"/>
      <c r="H143" s="17" t="s">
        <v>39</v>
      </c>
      <c r="I143" s="17"/>
      <c r="J143" s="17"/>
      <c r="K143" s="17"/>
      <c r="L143" s="17"/>
      <c r="M143" s="17"/>
      <c r="N143" s="17" t="s">
        <v>19</v>
      </c>
      <c r="O143" s="17"/>
      <c r="P143" s="17"/>
      <c r="Q143" s="17" t="s">
        <v>42</v>
      </c>
      <c r="R143" s="17"/>
      <c r="S143" s="17"/>
      <c r="T143" s="17" t="s">
        <v>41</v>
      </c>
      <c r="U143" s="17"/>
      <c r="V143" s="17"/>
    </row>
    <row r="144" spans="1:22" x14ac:dyDescent="0.25">
      <c r="B144" t="s">
        <v>0</v>
      </c>
      <c r="C144" t="s">
        <v>1</v>
      </c>
      <c r="D144" t="s">
        <v>2</v>
      </c>
      <c r="E144" t="s">
        <v>3</v>
      </c>
      <c r="F144" t="s">
        <v>4</v>
      </c>
      <c r="G144" t="s">
        <v>5</v>
      </c>
      <c r="H144" t="s">
        <v>0</v>
      </c>
      <c r="I144" t="s">
        <v>1</v>
      </c>
      <c r="J144" t="s">
        <v>2</v>
      </c>
      <c r="K144" t="s">
        <v>3</v>
      </c>
      <c r="L144" t="s">
        <v>4</v>
      </c>
      <c r="M144" t="s">
        <v>5</v>
      </c>
      <c r="N144" t="s">
        <v>16</v>
      </c>
      <c r="O144" t="s">
        <v>17</v>
      </c>
      <c r="P144" t="s">
        <v>18</v>
      </c>
      <c r="Q144" s="7" t="s">
        <v>16</v>
      </c>
      <c r="R144" s="7" t="s">
        <v>17</v>
      </c>
      <c r="S144" s="7" t="s">
        <v>18</v>
      </c>
      <c r="T144" s="7" t="s">
        <v>16</v>
      </c>
      <c r="U144" s="7" t="s">
        <v>17</v>
      </c>
      <c r="V144" s="7" t="s">
        <v>18</v>
      </c>
    </row>
    <row r="145" spans="1:22" x14ac:dyDescent="0.25">
      <c r="A145" t="s">
        <v>6</v>
      </c>
      <c r="B145">
        <v>30</v>
      </c>
      <c r="C145">
        <v>130</v>
      </c>
      <c r="D145">
        <v>60</v>
      </c>
      <c r="E145">
        <v>80</v>
      </c>
      <c r="F145">
        <v>90</v>
      </c>
      <c r="G145">
        <v>45</v>
      </c>
      <c r="H145">
        <f>-90+B145</f>
        <v>-60</v>
      </c>
      <c r="I145">
        <f>(150-C145)*(180/270)</f>
        <v>13.333333333333332</v>
      </c>
      <c r="J145">
        <f>-90+D145</f>
        <v>-30</v>
      </c>
      <c r="K145">
        <f>90-E145</f>
        <v>10</v>
      </c>
      <c r="L145">
        <v>90</v>
      </c>
      <c r="M145">
        <v>45</v>
      </c>
      <c r="N145">
        <f>COS(RADIANS(H145))*((16.5*COS(RADIANS(I145+J145+K145)))+(6.5*COS(RADIANS(I145+J145)))+(10.5*COS(RADIANS(I145)))+0.1)</f>
        <v>16.466167936940447</v>
      </c>
      <c r="O145">
        <f>SIN(RADIANS(H145))*((16.5*COS(RADIANS(I145+J145+K145)))+(6.5*COS(RADIANS(I145+J145)))+(10.5*COS(RADIANS(I145)))+0.1)</f>
        <v>-28.52023947274245</v>
      </c>
      <c r="P145">
        <f>(16.5*SIN(RADIANS(I145+J145+K145)))+(6.5*SIN(RADIANS(I145+J145)))+(10.5*SIN(RADIANS(I145)))+11.5</f>
        <v>10.141712547107236</v>
      </c>
      <c r="Q145" s="9">
        <v>20</v>
      </c>
      <c r="R145" s="9">
        <v>-23.5</v>
      </c>
      <c r="S145">
        <v>5</v>
      </c>
      <c r="T145">
        <f>N145-Q145</f>
        <v>-3.5338320630595526</v>
      </c>
      <c r="U145">
        <f>O145+R145</f>
        <v>-52.020239472742446</v>
      </c>
      <c r="V145">
        <f t="shared" ref="V145:V154" si="90">P145-S145</f>
        <v>5.141712547107236</v>
      </c>
    </row>
    <row r="146" spans="1:22" x14ac:dyDescent="0.25">
      <c r="A146" t="s">
        <v>7</v>
      </c>
      <c r="B146">
        <v>10</v>
      </c>
      <c r="C146">
        <v>130</v>
      </c>
      <c r="D146">
        <v>90</v>
      </c>
      <c r="E146">
        <v>160</v>
      </c>
      <c r="F146">
        <v>90</v>
      </c>
      <c r="G146">
        <v>45</v>
      </c>
      <c r="H146">
        <f t="shared" ref="H146:H154" si="91">-90+B146</f>
        <v>-80</v>
      </c>
      <c r="I146">
        <f>(150-C146)*(180/270)</f>
        <v>13.333333333333332</v>
      </c>
      <c r="J146">
        <f t="shared" ref="J146:J154" si="92">-90+D146</f>
        <v>0</v>
      </c>
      <c r="K146">
        <f t="shared" ref="K146:K154" si="93">90-E146</f>
        <v>-70</v>
      </c>
      <c r="L146">
        <v>90</v>
      </c>
      <c r="M146">
        <v>45</v>
      </c>
      <c r="N146">
        <f t="shared" ref="N146:N154" si="94">COS(RADIANS(H146))*((16.5*COS(RADIANS(I146+J146+K146)))+(6.5*COS(RADIANS(I146+J146)))+(10.5*COS(RADIANS(I146)))+0.1)</f>
        <v>4.464262122145092</v>
      </c>
      <c r="O146">
        <f t="shared" ref="O146:O154" si="95">SIN(RADIANS(H146))*((16.5*COS(RADIANS(I146+J146+K146)))+(6.5*COS(RADIANS(I146+J146)))+(10.5*COS(RADIANS(I146)))+0.1)</f>
        <v>-25.318088611329422</v>
      </c>
      <c r="P146">
        <f t="shared" ref="P146:P154" si="96">(16.5*SIN(RADIANS(I146+J146+K146)))+(6.5*SIN(RADIANS(I146+J146)))+(10.5*SIN(RADIANS(I146)))+11.5</f>
        <v>1.6349209143080312</v>
      </c>
      <c r="Q146" s="9">
        <v>10</v>
      </c>
      <c r="R146" s="9">
        <v>-23.5</v>
      </c>
      <c r="S146">
        <v>5</v>
      </c>
      <c r="T146">
        <f t="shared" ref="T146:U154" si="97">N146-Q146</f>
        <v>-5.535737877854908</v>
      </c>
      <c r="U146">
        <f>O146+R146</f>
        <v>-48.818088611329422</v>
      </c>
      <c r="V146">
        <f t="shared" si="90"/>
        <v>-3.3650790856919688</v>
      </c>
    </row>
    <row r="147" spans="1:22" x14ac:dyDescent="0.25">
      <c r="A147" t="s">
        <v>8</v>
      </c>
      <c r="B147">
        <v>70</v>
      </c>
      <c r="C147">
        <v>110</v>
      </c>
      <c r="D147">
        <v>35</v>
      </c>
      <c r="E147">
        <v>120</v>
      </c>
      <c r="F147">
        <v>90</v>
      </c>
      <c r="G147">
        <v>45</v>
      </c>
      <c r="H147">
        <f t="shared" si="91"/>
        <v>-20</v>
      </c>
      <c r="I147">
        <f t="shared" ref="I147:I154" si="98">(150-C147)*(180/270)</f>
        <v>26.666666666666664</v>
      </c>
      <c r="J147">
        <f t="shared" si="92"/>
        <v>-55</v>
      </c>
      <c r="K147">
        <f t="shared" si="93"/>
        <v>-30</v>
      </c>
      <c r="L147">
        <v>90</v>
      </c>
      <c r="M147">
        <v>45</v>
      </c>
      <c r="N147">
        <f t="shared" si="94"/>
        <v>22.427235334993824</v>
      </c>
      <c r="O147">
        <f t="shared" si="95"/>
        <v>-8.1628460988209515</v>
      </c>
      <c r="P147">
        <f t="shared" si="96"/>
        <v>-0.91593610646530621</v>
      </c>
      <c r="Q147" s="9">
        <v>20</v>
      </c>
      <c r="R147" s="9">
        <v>-11.5</v>
      </c>
      <c r="S147">
        <v>5</v>
      </c>
      <c r="T147">
        <f t="shared" si="97"/>
        <v>2.4272353349938243</v>
      </c>
      <c r="U147">
        <f>O147+R147</f>
        <v>-19.66284609882095</v>
      </c>
      <c r="V147">
        <f t="shared" si="90"/>
        <v>-5.9159361064653062</v>
      </c>
    </row>
    <row r="148" spans="1:22" x14ac:dyDescent="0.25">
      <c r="A148" t="s">
        <v>9</v>
      </c>
      <c r="B148">
        <v>55</v>
      </c>
      <c r="C148">
        <v>100</v>
      </c>
      <c r="D148">
        <v>30</v>
      </c>
      <c r="E148">
        <v>110</v>
      </c>
      <c r="F148">
        <v>90</v>
      </c>
      <c r="G148">
        <v>45</v>
      </c>
      <c r="H148">
        <f t="shared" si="91"/>
        <v>-35</v>
      </c>
      <c r="I148">
        <f t="shared" si="98"/>
        <v>33.333333333333329</v>
      </c>
      <c r="J148">
        <f t="shared" si="92"/>
        <v>-60</v>
      </c>
      <c r="K148">
        <f t="shared" si="93"/>
        <v>-20</v>
      </c>
      <c r="L148">
        <v>90</v>
      </c>
      <c r="M148">
        <v>45</v>
      </c>
      <c r="N148">
        <f t="shared" si="94"/>
        <v>21.30141096167053</v>
      </c>
      <c r="O148">
        <f t="shared" si="95"/>
        <v>-14.915408529864647</v>
      </c>
      <c r="P148">
        <f t="shared" si="96"/>
        <v>2.3509845124851552</v>
      </c>
      <c r="Q148" s="9">
        <v>10</v>
      </c>
      <c r="R148" s="9">
        <v>-11.5</v>
      </c>
      <c r="S148">
        <v>5</v>
      </c>
      <c r="T148">
        <f t="shared" si="97"/>
        <v>11.30141096167053</v>
      </c>
      <c r="U148">
        <f>O148+R148</f>
        <v>-26.415408529864649</v>
      </c>
      <c r="V148">
        <f t="shared" si="90"/>
        <v>-2.6490154875148448</v>
      </c>
    </row>
    <row r="149" spans="1:22" x14ac:dyDescent="0.25">
      <c r="A149" t="s">
        <v>10</v>
      </c>
      <c r="B149">
        <v>100</v>
      </c>
      <c r="C149">
        <v>110</v>
      </c>
      <c r="D149">
        <v>50</v>
      </c>
      <c r="E149">
        <v>120</v>
      </c>
      <c r="F149">
        <v>90</v>
      </c>
      <c r="G149">
        <v>45</v>
      </c>
      <c r="H149">
        <f t="shared" si="91"/>
        <v>10</v>
      </c>
      <c r="I149">
        <f t="shared" si="98"/>
        <v>26.666666666666664</v>
      </c>
      <c r="J149">
        <f t="shared" si="92"/>
        <v>-40</v>
      </c>
      <c r="K149">
        <f t="shared" si="93"/>
        <v>-30</v>
      </c>
      <c r="L149">
        <v>90</v>
      </c>
      <c r="M149">
        <v>45</v>
      </c>
      <c r="N149">
        <f t="shared" si="94"/>
        <v>27.387109164368741</v>
      </c>
      <c r="O149">
        <f t="shared" si="95"/>
        <v>4.8290862692862708</v>
      </c>
      <c r="P149">
        <f t="shared" si="96"/>
        <v>3.3904012074448868</v>
      </c>
      <c r="Q149" s="9">
        <v>20</v>
      </c>
      <c r="R149" s="9">
        <v>0</v>
      </c>
      <c r="S149">
        <v>5</v>
      </c>
      <c r="T149">
        <f t="shared" si="97"/>
        <v>7.3871091643687414</v>
      </c>
      <c r="U149">
        <f t="shared" si="97"/>
        <v>4.8290862692862708</v>
      </c>
      <c r="V149">
        <f t="shared" si="90"/>
        <v>-1.6095987925551132</v>
      </c>
    </row>
    <row r="150" spans="1:22" x14ac:dyDescent="0.25">
      <c r="A150" t="s">
        <v>11</v>
      </c>
      <c r="B150">
        <v>90</v>
      </c>
      <c r="C150">
        <v>100</v>
      </c>
      <c r="D150">
        <v>30</v>
      </c>
      <c r="E150">
        <v>145</v>
      </c>
      <c r="F150">
        <v>90</v>
      </c>
      <c r="G150">
        <v>45</v>
      </c>
      <c r="H150">
        <f t="shared" si="91"/>
        <v>0</v>
      </c>
      <c r="I150">
        <f t="shared" si="98"/>
        <v>33.333333333333329</v>
      </c>
      <c r="J150">
        <f t="shared" si="92"/>
        <v>-60</v>
      </c>
      <c r="K150">
        <f t="shared" si="93"/>
        <v>-55</v>
      </c>
      <c r="L150">
        <v>90</v>
      </c>
      <c r="M150">
        <v>45</v>
      </c>
      <c r="N150">
        <f t="shared" si="94"/>
        <v>17.072609860507583</v>
      </c>
      <c r="O150">
        <f t="shared" si="95"/>
        <v>0</v>
      </c>
      <c r="P150">
        <f t="shared" si="96"/>
        <v>-1.9731374381451268</v>
      </c>
      <c r="Q150" s="9">
        <v>10</v>
      </c>
      <c r="R150" s="9">
        <v>0</v>
      </c>
      <c r="S150">
        <v>5</v>
      </c>
      <c r="T150">
        <f t="shared" si="97"/>
        <v>7.0726098605075833</v>
      </c>
      <c r="U150">
        <f t="shared" si="97"/>
        <v>0</v>
      </c>
      <c r="V150">
        <f t="shared" si="90"/>
        <v>-6.9731374381451268</v>
      </c>
    </row>
    <row r="151" spans="1:22" x14ac:dyDescent="0.25">
      <c r="A151" t="s">
        <v>12</v>
      </c>
      <c r="B151">
        <v>120</v>
      </c>
      <c r="C151">
        <v>115</v>
      </c>
      <c r="D151">
        <v>50</v>
      </c>
      <c r="E151">
        <v>110</v>
      </c>
      <c r="F151">
        <v>90</v>
      </c>
      <c r="G151">
        <v>45</v>
      </c>
      <c r="H151">
        <f t="shared" si="91"/>
        <v>30</v>
      </c>
      <c r="I151">
        <f t="shared" si="98"/>
        <v>23.333333333333332</v>
      </c>
      <c r="J151">
        <f t="shared" si="92"/>
        <v>-40</v>
      </c>
      <c r="K151">
        <f t="shared" si="93"/>
        <v>-20</v>
      </c>
      <c r="L151">
        <v>90</v>
      </c>
      <c r="M151">
        <v>45</v>
      </c>
      <c r="N151">
        <f t="shared" si="94"/>
        <v>25.290742198615156</v>
      </c>
      <c r="O151">
        <f t="shared" si="95"/>
        <v>14.601616816375886</v>
      </c>
      <c r="P151">
        <f t="shared" si="96"/>
        <v>3.9414997676930872</v>
      </c>
      <c r="Q151" s="9">
        <v>20</v>
      </c>
      <c r="R151" s="9">
        <v>11.5</v>
      </c>
      <c r="S151">
        <v>5</v>
      </c>
      <c r="T151">
        <f t="shared" si="97"/>
        <v>5.2907421986151562</v>
      </c>
      <c r="U151">
        <f t="shared" si="97"/>
        <v>3.1016168163758859</v>
      </c>
      <c r="V151">
        <f t="shared" si="90"/>
        <v>-1.0585002323069128</v>
      </c>
    </row>
    <row r="152" spans="1:22" x14ac:dyDescent="0.25">
      <c r="A152" t="s">
        <v>13</v>
      </c>
      <c r="B152">
        <v>160</v>
      </c>
      <c r="C152">
        <v>100</v>
      </c>
      <c r="D152">
        <v>30</v>
      </c>
      <c r="E152">
        <v>120</v>
      </c>
      <c r="F152">
        <v>90</v>
      </c>
      <c r="G152">
        <v>45</v>
      </c>
      <c r="H152">
        <f t="shared" si="91"/>
        <v>70</v>
      </c>
      <c r="I152">
        <f t="shared" si="98"/>
        <v>33.333333333333329</v>
      </c>
      <c r="J152">
        <f t="shared" si="92"/>
        <v>-60</v>
      </c>
      <c r="K152">
        <f t="shared" si="93"/>
        <v>-30</v>
      </c>
      <c r="L152">
        <v>90</v>
      </c>
      <c r="M152">
        <v>45</v>
      </c>
      <c r="N152">
        <f t="shared" si="94"/>
        <v>8.1223396198397086</v>
      </c>
      <c r="O152">
        <f t="shared" si="95"/>
        <v>22.315944698651233</v>
      </c>
      <c r="P152">
        <f t="shared" si="96"/>
        <v>0.56710071012700425</v>
      </c>
      <c r="Q152" s="9">
        <v>10</v>
      </c>
      <c r="R152" s="9">
        <v>11.5</v>
      </c>
      <c r="S152">
        <v>5</v>
      </c>
      <c r="T152">
        <f t="shared" si="97"/>
        <v>-1.8776603801602914</v>
      </c>
      <c r="U152">
        <f t="shared" si="97"/>
        <v>10.815944698651233</v>
      </c>
      <c r="V152">
        <f t="shared" si="90"/>
        <v>-4.4328992898729958</v>
      </c>
    </row>
    <row r="153" spans="1:22" x14ac:dyDescent="0.25">
      <c r="A153" t="s">
        <v>15</v>
      </c>
      <c r="B153">
        <v>140</v>
      </c>
      <c r="C153">
        <v>130</v>
      </c>
      <c r="D153">
        <v>70</v>
      </c>
      <c r="E153">
        <v>90</v>
      </c>
      <c r="F153">
        <v>90</v>
      </c>
      <c r="G153">
        <v>45</v>
      </c>
      <c r="H153">
        <f t="shared" si="91"/>
        <v>50</v>
      </c>
      <c r="I153">
        <f t="shared" si="98"/>
        <v>13.333333333333332</v>
      </c>
      <c r="J153">
        <f t="shared" si="92"/>
        <v>-20</v>
      </c>
      <c r="K153">
        <f t="shared" si="93"/>
        <v>0</v>
      </c>
      <c r="L153">
        <v>90</v>
      </c>
      <c r="M153">
        <v>45</v>
      </c>
      <c r="N153">
        <f t="shared" si="94"/>
        <v>21.315771344889395</v>
      </c>
      <c r="O153">
        <f t="shared" si="95"/>
        <v>25.403147079188649</v>
      </c>
      <c r="P153">
        <f t="shared" si="96"/>
        <v>11.251329617915326</v>
      </c>
      <c r="Q153" s="9">
        <v>20</v>
      </c>
      <c r="R153" s="9">
        <v>23</v>
      </c>
      <c r="S153">
        <v>5</v>
      </c>
      <c r="T153">
        <f t="shared" si="97"/>
        <v>1.3157713448893951</v>
      </c>
      <c r="U153">
        <f t="shared" si="97"/>
        <v>2.4031470791886491</v>
      </c>
      <c r="V153">
        <f t="shared" si="90"/>
        <v>6.2513296179153262</v>
      </c>
    </row>
    <row r="154" spans="1:22" x14ac:dyDescent="0.25">
      <c r="A154" t="s">
        <v>14</v>
      </c>
      <c r="B154">
        <v>170</v>
      </c>
      <c r="C154">
        <v>110</v>
      </c>
      <c r="D154">
        <v>40</v>
      </c>
      <c r="E154">
        <v>90</v>
      </c>
      <c r="F154">
        <v>90</v>
      </c>
      <c r="G154">
        <v>45</v>
      </c>
      <c r="H154">
        <f t="shared" si="91"/>
        <v>80</v>
      </c>
      <c r="I154">
        <f t="shared" si="98"/>
        <v>26.666666666666664</v>
      </c>
      <c r="J154">
        <f t="shared" si="92"/>
        <v>-50</v>
      </c>
      <c r="K154">
        <f t="shared" si="93"/>
        <v>0</v>
      </c>
      <c r="L154">
        <v>90</v>
      </c>
      <c r="M154">
        <v>45</v>
      </c>
      <c r="N154">
        <f t="shared" si="94"/>
        <v>5.314001186749306</v>
      </c>
      <c r="O154">
        <f t="shared" si="95"/>
        <v>30.137198319838259</v>
      </c>
      <c r="P154">
        <f t="shared" si="96"/>
        <v>7.1025567732042436</v>
      </c>
      <c r="Q154" s="9">
        <v>10</v>
      </c>
      <c r="R154" s="9">
        <v>23</v>
      </c>
      <c r="S154">
        <v>5</v>
      </c>
      <c r="T154">
        <f t="shared" si="97"/>
        <v>-4.685998813250694</v>
      </c>
      <c r="U154">
        <f t="shared" si="97"/>
        <v>7.1371983198382587</v>
      </c>
      <c r="V154">
        <f t="shared" si="90"/>
        <v>2.1025567732042436</v>
      </c>
    </row>
  </sheetData>
  <mergeCells count="44">
    <mergeCell ref="H143:M143"/>
    <mergeCell ref="N143:P143"/>
    <mergeCell ref="Q143:S143"/>
    <mergeCell ref="T143:V143"/>
    <mergeCell ref="H115:M115"/>
    <mergeCell ref="N115:P115"/>
    <mergeCell ref="Q115:S115"/>
    <mergeCell ref="T115:V115"/>
    <mergeCell ref="H129:M129"/>
    <mergeCell ref="N129:P129"/>
    <mergeCell ref="Q129:S129"/>
    <mergeCell ref="T129:V129"/>
    <mergeCell ref="H87:M87"/>
    <mergeCell ref="N87:P87"/>
    <mergeCell ref="Q87:S87"/>
    <mergeCell ref="T87:V87"/>
    <mergeCell ref="H101:M101"/>
    <mergeCell ref="N101:P101"/>
    <mergeCell ref="Q101:S101"/>
    <mergeCell ref="T101:V101"/>
    <mergeCell ref="H59:M59"/>
    <mergeCell ref="N59:P59"/>
    <mergeCell ref="Q59:S59"/>
    <mergeCell ref="T59:V59"/>
    <mergeCell ref="H73:M73"/>
    <mergeCell ref="N73:P73"/>
    <mergeCell ref="Q73:S73"/>
    <mergeCell ref="T73:V73"/>
    <mergeCell ref="H30:M30"/>
    <mergeCell ref="N30:P30"/>
    <mergeCell ref="Q30:S30"/>
    <mergeCell ref="T30:V30"/>
    <mergeCell ref="H45:M45"/>
    <mergeCell ref="N45:P45"/>
    <mergeCell ref="Q45:S45"/>
    <mergeCell ref="T45:V45"/>
    <mergeCell ref="H1:M1"/>
    <mergeCell ref="N1:P1"/>
    <mergeCell ref="Q1:S1"/>
    <mergeCell ref="T1:V1"/>
    <mergeCell ref="H15:M15"/>
    <mergeCell ref="N15:P15"/>
    <mergeCell ref="Q15:S15"/>
    <mergeCell ref="T15:V1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CCDC8-2631-4475-8B0D-2ABE726A0899}">
  <dimension ref="B1:F25"/>
  <sheetViews>
    <sheetView topLeftCell="A3" workbookViewId="0">
      <selection activeCell="M6" sqref="M6"/>
    </sheetView>
  </sheetViews>
  <sheetFormatPr defaultRowHeight="15" x14ac:dyDescent="0.25"/>
  <sheetData>
    <row r="1" spans="2:6" ht="15.75" thickBot="1" x14ac:dyDescent="0.3"/>
    <row r="2" spans="2:6" ht="15.75" thickBot="1" x14ac:dyDescent="0.3">
      <c r="B2" s="18" t="s">
        <v>20</v>
      </c>
      <c r="C2" s="18" t="s">
        <v>21</v>
      </c>
      <c r="D2" s="21" t="s">
        <v>22</v>
      </c>
      <c r="E2" s="21"/>
      <c r="F2" s="21"/>
    </row>
    <row r="3" spans="2:6" x14ac:dyDescent="0.25">
      <c r="B3" s="19"/>
      <c r="C3" s="19"/>
      <c r="D3" s="1" t="s">
        <v>23</v>
      </c>
      <c r="E3" s="18" t="s">
        <v>25</v>
      </c>
      <c r="F3" s="18" t="s">
        <v>26</v>
      </c>
    </row>
    <row r="4" spans="2:6" ht="15.75" thickBot="1" x14ac:dyDescent="0.3">
      <c r="B4" s="20"/>
      <c r="C4" s="20"/>
      <c r="D4" s="2" t="s">
        <v>24</v>
      </c>
      <c r="E4" s="20"/>
      <c r="F4" s="20"/>
    </row>
    <row r="5" spans="2:6" x14ac:dyDescent="0.25">
      <c r="B5" s="3">
        <v>1</v>
      </c>
      <c r="C5" s="3">
        <v>0.5</v>
      </c>
      <c r="D5" s="3">
        <v>0</v>
      </c>
      <c r="E5" s="3">
        <v>8</v>
      </c>
      <c r="F5" s="5">
        <v>0</v>
      </c>
    </row>
    <row r="6" spans="2:6" x14ac:dyDescent="0.25">
      <c r="B6" s="3">
        <v>2</v>
      </c>
      <c r="C6" s="3">
        <v>0.6</v>
      </c>
      <c r="D6" s="3">
        <v>10</v>
      </c>
      <c r="E6" s="3">
        <v>15</v>
      </c>
      <c r="F6" s="3">
        <v>10</v>
      </c>
    </row>
    <row r="7" spans="2:6" x14ac:dyDescent="0.25">
      <c r="B7" s="3">
        <v>3</v>
      </c>
      <c r="C7" s="3">
        <v>0.7</v>
      </c>
      <c r="D7" s="3">
        <v>22</v>
      </c>
      <c r="E7" s="3">
        <v>30</v>
      </c>
      <c r="F7" s="3">
        <v>20</v>
      </c>
    </row>
    <row r="8" spans="2:6" x14ac:dyDescent="0.25">
      <c r="B8" s="3">
        <v>4</v>
      </c>
      <c r="C8" s="3">
        <v>0.8</v>
      </c>
      <c r="D8" s="3">
        <v>30</v>
      </c>
      <c r="E8" s="3">
        <v>45</v>
      </c>
      <c r="F8" s="3">
        <v>35</v>
      </c>
    </row>
    <row r="9" spans="2:6" x14ac:dyDescent="0.25">
      <c r="B9" s="3">
        <v>5</v>
      </c>
      <c r="C9" s="3">
        <v>0.9</v>
      </c>
      <c r="D9" s="3">
        <v>45</v>
      </c>
      <c r="E9" s="3">
        <v>55</v>
      </c>
      <c r="F9" s="3">
        <v>45</v>
      </c>
    </row>
    <row r="10" spans="2:6" x14ac:dyDescent="0.25">
      <c r="B10" s="3">
        <v>6</v>
      </c>
      <c r="C10" s="3">
        <v>1</v>
      </c>
      <c r="D10" s="3">
        <v>52</v>
      </c>
      <c r="E10" s="3">
        <v>70</v>
      </c>
      <c r="F10" s="3">
        <v>60</v>
      </c>
    </row>
    <row r="11" spans="2:6" x14ac:dyDescent="0.25">
      <c r="B11" s="3">
        <v>7</v>
      </c>
      <c r="C11" s="3">
        <v>1.1000000000000001</v>
      </c>
      <c r="D11" s="3">
        <v>64</v>
      </c>
      <c r="E11" s="3">
        <v>85</v>
      </c>
      <c r="F11" s="3">
        <v>75</v>
      </c>
    </row>
    <row r="12" spans="2:6" x14ac:dyDescent="0.25">
      <c r="B12" s="3">
        <v>8</v>
      </c>
      <c r="C12" s="3">
        <v>1.2</v>
      </c>
      <c r="D12" s="3">
        <v>73</v>
      </c>
      <c r="E12" s="3">
        <v>95</v>
      </c>
      <c r="F12" s="3">
        <v>90</v>
      </c>
    </row>
    <row r="13" spans="2:6" x14ac:dyDescent="0.25">
      <c r="B13" s="3">
        <v>9</v>
      </c>
      <c r="C13" s="3">
        <v>1.3</v>
      </c>
      <c r="D13" s="3">
        <v>85</v>
      </c>
      <c r="E13" s="3">
        <v>115</v>
      </c>
      <c r="F13" s="3">
        <v>105</v>
      </c>
    </row>
    <row r="14" spans="2:6" x14ac:dyDescent="0.25">
      <c r="B14" s="3">
        <v>10</v>
      </c>
      <c r="C14" s="3">
        <v>1.4</v>
      </c>
      <c r="D14" s="3">
        <v>90</v>
      </c>
      <c r="E14" s="3">
        <v>125</v>
      </c>
      <c r="F14" s="3">
        <v>120</v>
      </c>
    </row>
    <row r="15" spans="2:6" x14ac:dyDescent="0.25">
      <c r="B15" s="3">
        <v>11</v>
      </c>
      <c r="C15" s="3">
        <v>1.5</v>
      </c>
      <c r="D15" s="3">
        <v>100</v>
      </c>
      <c r="E15" s="3">
        <v>135</v>
      </c>
      <c r="F15" s="3">
        <v>135</v>
      </c>
    </row>
    <row r="16" spans="2:6" x14ac:dyDescent="0.25">
      <c r="B16" s="3">
        <v>12</v>
      </c>
      <c r="C16" s="3">
        <v>1.6</v>
      </c>
      <c r="D16" s="3">
        <v>110</v>
      </c>
      <c r="E16" s="3">
        <v>150</v>
      </c>
      <c r="F16" s="3">
        <v>145</v>
      </c>
    </row>
    <row r="17" spans="2:6" x14ac:dyDescent="0.25">
      <c r="B17" s="3">
        <v>13</v>
      </c>
      <c r="C17" s="3">
        <v>1.7</v>
      </c>
      <c r="D17" s="3">
        <v>120</v>
      </c>
      <c r="E17" s="3">
        <v>160</v>
      </c>
      <c r="F17" s="3">
        <v>160</v>
      </c>
    </row>
    <row r="18" spans="2:6" x14ac:dyDescent="0.25">
      <c r="B18" s="3">
        <v>14</v>
      </c>
      <c r="C18" s="3">
        <v>1.8</v>
      </c>
      <c r="D18" s="3">
        <v>130</v>
      </c>
      <c r="E18" s="3">
        <v>175</v>
      </c>
      <c r="F18" s="3">
        <v>170</v>
      </c>
    </row>
    <row r="19" spans="2:6" x14ac:dyDescent="0.25">
      <c r="B19" s="3">
        <v>15</v>
      </c>
      <c r="C19" s="3">
        <v>1.9</v>
      </c>
      <c r="D19" s="3">
        <v>141</v>
      </c>
      <c r="E19" s="3">
        <v>185</v>
      </c>
      <c r="F19" s="3">
        <v>185</v>
      </c>
    </row>
    <row r="20" spans="2:6" x14ac:dyDescent="0.25">
      <c r="B20" s="3">
        <v>16</v>
      </c>
      <c r="C20" s="3">
        <v>2</v>
      </c>
      <c r="D20" s="3">
        <v>149</v>
      </c>
      <c r="E20" s="3">
        <v>200</v>
      </c>
      <c r="F20" s="3">
        <v>200</v>
      </c>
    </row>
    <row r="21" spans="2:6" x14ac:dyDescent="0.25">
      <c r="B21" s="3">
        <v>17</v>
      </c>
      <c r="C21" s="3">
        <v>2.1</v>
      </c>
      <c r="D21" s="3">
        <v>161</v>
      </c>
      <c r="E21" s="3">
        <v>215</v>
      </c>
      <c r="F21" s="3">
        <v>210</v>
      </c>
    </row>
    <row r="22" spans="2:6" x14ac:dyDescent="0.25">
      <c r="B22" s="3">
        <v>18</v>
      </c>
      <c r="C22" s="3">
        <v>2.2000000000000002</v>
      </c>
      <c r="D22" s="3">
        <v>170</v>
      </c>
      <c r="E22" s="3">
        <v>230</v>
      </c>
      <c r="F22" s="3">
        <v>225</v>
      </c>
    </row>
    <row r="23" spans="2:6" x14ac:dyDescent="0.25">
      <c r="B23" s="3">
        <v>19</v>
      </c>
      <c r="C23" s="3">
        <v>2.2999999999999998</v>
      </c>
      <c r="D23" s="3">
        <v>180</v>
      </c>
      <c r="E23" s="3">
        <v>245</v>
      </c>
      <c r="F23" s="3">
        <v>230</v>
      </c>
    </row>
    <row r="24" spans="2:6" x14ac:dyDescent="0.25">
      <c r="B24" s="3">
        <v>20</v>
      </c>
      <c r="C24" s="3">
        <v>2.4</v>
      </c>
      <c r="D24" s="3">
        <v>180</v>
      </c>
      <c r="E24" s="3">
        <v>255</v>
      </c>
      <c r="F24" s="3">
        <v>250</v>
      </c>
    </row>
    <row r="25" spans="2:6" ht="15.75" thickBot="1" x14ac:dyDescent="0.3">
      <c r="B25" s="4">
        <v>21</v>
      </c>
      <c r="C25" s="4">
        <v>2.5</v>
      </c>
      <c r="D25" s="4">
        <v>180</v>
      </c>
      <c r="E25" s="4">
        <v>265</v>
      </c>
      <c r="F25" s="4">
        <v>260</v>
      </c>
    </row>
  </sheetData>
  <sortState ref="F5:F25">
    <sortCondition ref="F5"/>
  </sortState>
  <mergeCells count="5">
    <mergeCell ref="B2:B4"/>
    <mergeCell ref="C2:C4"/>
    <mergeCell ref="D2:F2"/>
    <mergeCell ref="E3:E4"/>
    <mergeCell ref="F3:F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7F889-9165-4742-BC53-BCD05C57CA76}">
  <dimension ref="B4:H28"/>
  <sheetViews>
    <sheetView topLeftCell="A5" zoomScale="80" zoomScaleNormal="80" workbookViewId="0">
      <selection activeCell="J25" sqref="J25"/>
    </sheetView>
  </sheetViews>
  <sheetFormatPr defaultRowHeight="15" x14ac:dyDescent="0.25"/>
  <sheetData>
    <row r="4" spans="2:8" ht="51.75" thickBot="1" x14ac:dyDescent="0.3">
      <c r="B4" s="10" t="s">
        <v>54</v>
      </c>
    </row>
    <row r="5" spans="2:8" ht="15.75" customHeight="1" x14ac:dyDescent="0.25">
      <c r="B5" s="23" t="s">
        <v>55</v>
      </c>
      <c r="C5" s="23" t="s">
        <v>56</v>
      </c>
      <c r="D5" s="23"/>
      <c r="E5" s="23" t="s">
        <v>57</v>
      </c>
      <c r="F5" s="23"/>
      <c r="G5" s="23" t="s">
        <v>58</v>
      </c>
      <c r="H5" s="23"/>
    </row>
    <row r="6" spans="2:8" ht="31.5" x14ac:dyDescent="0.25">
      <c r="B6" s="24"/>
      <c r="C6" s="11" t="s">
        <v>59</v>
      </c>
      <c r="D6" s="26" t="s">
        <v>61</v>
      </c>
      <c r="E6" s="11" t="s">
        <v>59</v>
      </c>
      <c r="F6" s="26" t="s">
        <v>61</v>
      </c>
      <c r="G6" s="11" t="s">
        <v>59</v>
      </c>
      <c r="H6" s="26" t="s">
        <v>61</v>
      </c>
    </row>
    <row r="7" spans="2:8" ht="16.5" thickBot="1" x14ac:dyDescent="0.3">
      <c r="B7" s="25"/>
      <c r="C7" s="12" t="s">
        <v>60</v>
      </c>
      <c r="D7" s="25"/>
      <c r="E7" s="12" t="s">
        <v>60</v>
      </c>
      <c r="F7" s="25"/>
      <c r="G7" s="12" t="s">
        <v>60</v>
      </c>
      <c r="H7" s="25"/>
    </row>
    <row r="8" spans="2:8" ht="15.75" x14ac:dyDescent="0.25">
      <c r="B8" s="13">
        <v>500</v>
      </c>
      <c r="C8" s="13">
        <v>0.5</v>
      </c>
      <c r="D8" s="13">
        <v>2.5</v>
      </c>
      <c r="E8" s="13">
        <v>0.52</v>
      </c>
      <c r="F8" s="13">
        <v>2.6</v>
      </c>
      <c r="G8" s="13">
        <v>0.02</v>
      </c>
      <c r="H8" s="13">
        <v>0.1</v>
      </c>
    </row>
    <row r="9" spans="2:8" ht="15.75" customHeight="1" x14ac:dyDescent="0.25">
      <c r="B9" s="13">
        <v>600</v>
      </c>
      <c r="C9" s="13">
        <v>0.6</v>
      </c>
      <c r="D9" s="13">
        <v>3</v>
      </c>
      <c r="E9" s="13">
        <v>0.64</v>
      </c>
      <c r="F9" s="13">
        <v>3.2</v>
      </c>
      <c r="G9" s="13">
        <v>0.04</v>
      </c>
      <c r="H9" s="13">
        <v>0.2</v>
      </c>
    </row>
    <row r="10" spans="2:8" ht="31.5" customHeight="1" x14ac:dyDescent="0.25">
      <c r="B10" s="13">
        <v>700</v>
      </c>
      <c r="C10" s="13">
        <v>0.7</v>
      </c>
      <c r="D10" s="13">
        <v>3.5</v>
      </c>
      <c r="E10" s="13">
        <v>0.72</v>
      </c>
      <c r="F10" s="13">
        <v>3.6</v>
      </c>
      <c r="G10" s="13">
        <v>0.02</v>
      </c>
      <c r="H10" s="13">
        <v>0.1</v>
      </c>
    </row>
    <row r="11" spans="2:8" ht="15.75" x14ac:dyDescent="0.25">
      <c r="B11" s="13">
        <v>800</v>
      </c>
      <c r="C11" s="13">
        <v>0.8</v>
      </c>
      <c r="D11" s="13">
        <v>4</v>
      </c>
      <c r="E11" s="13">
        <v>0.8</v>
      </c>
      <c r="F11" s="13">
        <v>4</v>
      </c>
      <c r="G11" s="13">
        <v>0</v>
      </c>
      <c r="H11" s="13">
        <v>0</v>
      </c>
    </row>
    <row r="12" spans="2:8" ht="15.75" x14ac:dyDescent="0.25">
      <c r="B12" s="13">
        <v>900</v>
      </c>
      <c r="C12" s="13">
        <v>0.9</v>
      </c>
      <c r="D12" s="13">
        <v>4.5</v>
      </c>
      <c r="E12" s="13">
        <v>0.92</v>
      </c>
      <c r="F12" s="13">
        <v>4.5999999999999996</v>
      </c>
      <c r="G12" s="13">
        <v>0.02</v>
      </c>
      <c r="H12" s="13">
        <v>0.1</v>
      </c>
    </row>
    <row r="13" spans="2:8" ht="15.75" x14ac:dyDescent="0.25">
      <c r="B13" s="13">
        <v>1000</v>
      </c>
      <c r="C13" s="13">
        <v>1</v>
      </c>
      <c r="D13" s="13">
        <v>5</v>
      </c>
      <c r="E13" s="13">
        <v>1</v>
      </c>
      <c r="F13" s="13">
        <v>5</v>
      </c>
      <c r="G13" s="13">
        <v>0</v>
      </c>
      <c r="H13" s="13">
        <v>0</v>
      </c>
    </row>
    <row r="14" spans="2:8" ht="15.75" x14ac:dyDescent="0.25">
      <c r="B14" s="13">
        <v>1100</v>
      </c>
      <c r="C14" s="13">
        <v>1.1000000000000001</v>
      </c>
      <c r="D14" s="13">
        <v>5.5</v>
      </c>
      <c r="E14" s="13">
        <v>1.1200000000000001</v>
      </c>
      <c r="F14" s="13">
        <v>5.6</v>
      </c>
      <c r="G14" s="13">
        <v>0.02</v>
      </c>
      <c r="H14" s="13">
        <v>0.1</v>
      </c>
    </row>
    <row r="15" spans="2:8" ht="15.75" x14ac:dyDescent="0.25">
      <c r="B15" s="13">
        <v>1200</v>
      </c>
      <c r="C15" s="13">
        <v>1.2</v>
      </c>
      <c r="D15" s="13">
        <v>6</v>
      </c>
      <c r="E15" s="13">
        <v>1.2</v>
      </c>
      <c r="F15" s="13">
        <v>6</v>
      </c>
      <c r="G15" s="13">
        <v>0</v>
      </c>
      <c r="H15" s="13">
        <v>0</v>
      </c>
    </row>
    <row r="16" spans="2:8" ht="15.75" x14ac:dyDescent="0.25">
      <c r="B16" s="13">
        <v>1300</v>
      </c>
      <c r="C16" s="13">
        <v>1.3</v>
      </c>
      <c r="D16" s="13">
        <v>6.5</v>
      </c>
      <c r="E16" s="13">
        <v>1.32</v>
      </c>
      <c r="F16" s="13">
        <v>6.6</v>
      </c>
      <c r="G16" s="13">
        <v>0.02</v>
      </c>
      <c r="H16" s="13">
        <v>0.1</v>
      </c>
    </row>
    <row r="17" spans="2:8" ht="15.75" x14ac:dyDescent="0.25">
      <c r="B17" s="13">
        <v>1400</v>
      </c>
      <c r="C17" s="13">
        <v>1.4</v>
      </c>
      <c r="D17" s="13">
        <v>7</v>
      </c>
      <c r="E17" s="13">
        <v>1.4</v>
      </c>
      <c r="F17" s="13">
        <v>7</v>
      </c>
      <c r="G17" s="13">
        <v>0</v>
      </c>
      <c r="H17" s="13">
        <v>0</v>
      </c>
    </row>
    <row r="18" spans="2:8" ht="15.75" x14ac:dyDescent="0.25">
      <c r="B18" s="13">
        <v>1500</v>
      </c>
      <c r="C18" s="13">
        <v>1.5</v>
      </c>
      <c r="D18" s="13">
        <v>7.5</v>
      </c>
      <c r="E18" s="13">
        <v>1.5</v>
      </c>
      <c r="F18" s="13">
        <v>7.5</v>
      </c>
      <c r="G18" s="13">
        <v>0</v>
      </c>
      <c r="H18" s="13">
        <v>0</v>
      </c>
    </row>
    <row r="19" spans="2:8" ht="15.75" x14ac:dyDescent="0.25">
      <c r="B19" s="13">
        <v>1600</v>
      </c>
      <c r="C19" s="13">
        <v>1.6</v>
      </c>
      <c r="D19" s="13">
        <v>8</v>
      </c>
      <c r="E19" s="13">
        <v>1.6</v>
      </c>
      <c r="F19" s="13">
        <v>7.9</v>
      </c>
      <c r="G19" s="13">
        <v>0</v>
      </c>
      <c r="H19" s="13">
        <v>-0.1</v>
      </c>
    </row>
    <row r="20" spans="2:8" ht="15.75" x14ac:dyDescent="0.25">
      <c r="B20" s="13">
        <v>1700</v>
      </c>
      <c r="C20" s="13">
        <v>1.7</v>
      </c>
      <c r="D20" s="13">
        <v>8.5</v>
      </c>
      <c r="E20" s="13">
        <v>1.7</v>
      </c>
      <c r="F20" s="13">
        <v>8.5</v>
      </c>
      <c r="G20" s="13">
        <v>0</v>
      </c>
      <c r="H20" s="13">
        <v>0</v>
      </c>
    </row>
    <row r="21" spans="2:8" ht="15.75" x14ac:dyDescent="0.25">
      <c r="B21" s="13">
        <v>1800</v>
      </c>
      <c r="C21" s="13">
        <v>1.8</v>
      </c>
      <c r="D21" s="13">
        <v>9</v>
      </c>
      <c r="E21" s="13">
        <v>1.8</v>
      </c>
      <c r="F21" s="13">
        <v>8.9</v>
      </c>
      <c r="G21" s="13">
        <v>0</v>
      </c>
      <c r="H21" s="13">
        <v>-0.1</v>
      </c>
    </row>
    <row r="22" spans="2:8" ht="15.75" x14ac:dyDescent="0.25">
      <c r="B22" s="13">
        <v>1900</v>
      </c>
      <c r="C22" s="13">
        <v>1.9</v>
      </c>
      <c r="D22" s="13">
        <v>9.5</v>
      </c>
      <c r="E22" s="13">
        <v>1.9</v>
      </c>
      <c r="F22" s="13">
        <v>9.5</v>
      </c>
      <c r="G22" s="13">
        <v>0</v>
      </c>
      <c r="H22" s="13">
        <v>0</v>
      </c>
    </row>
    <row r="23" spans="2:8" ht="15.75" x14ac:dyDescent="0.25">
      <c r="B23" s="13">
        <v>2000</v>
      </c>
      <c r="C23" s="13">
        <v>2</v>
      </c>
      <c r="D23" s="13">
        <v>10</v>
      </c>
      <c r="E23" s="13">
        <v>2</v>
      </c>
      <c r="F23" s="13">
        <v>10</v>
      </c>
      <c r="G23" s="13">
        <v>0</v>
      </c>
      <c r="H23" s="13">
        <v>0</v>
      </c>
    </row>
    <row r="24" spans="2:8" ht="15.75" x14ac:dyDescent="0.25">
      <c r="B24" s="13">
        <v>2100</v>
      </c>
      <c r="C24" s="13">
        <v>2.1</v>
      </c>
      <c r="D24" s="13">
        <v>10.5</v>
      </c>
      <c r="E24" s="13">
        <v>2.1</v>
      </c>
      <c r="F24" s="13">
        <v>10.5</v>
      </c>
      <c r="G24" s="13">
        <v>0</v>
      </c>
      <c r="H24" s="13">
        <v>0</v>
      </c>
    </row>
    <row r="25" spans="2:8" ht="15.75" x14ac:dyDescent="0.25">
      <c r="B25" s="13">
        <v>2200</v>
      </c>
      <c r="C25" s="13">
        <v>2.2000000000000002</v>
      </c>
      <c r="D25" s="13">
        <v>11</v>
      </c>
      <c r="E25" s="13">
        <v>2.2000000000000002</v>
      </c>
      <c r="F25" s="13">
        <v>10.9</v>
      </c>
      <c r="G25" s="13">
        <v>0</v>
      </c>
      <c r="H25" s="13">
        <v>-0.1</v>
      </c>
    </row>
    <row r="26" spans="2:8" ht="15.75" x14ac:dyDescent="0.25">
      <c r="B26" s="13">
        <v>2300</v>
      </c>
      <c r="C26" s="13">
        <v>2.2999999999999998</v>
      </c>
      <c r="D26" s="13">
        <v>11.5</v>
      </c>
      <c r="E26" s="13">
        <v>2.2999999999999998</v>
      </c>
      <c r="F26" s="13">
        <v>11.5</v>
      </c>
      <c r="G26" s="13">
        <v>0</v>
      </c>
      <c r="H26" s="13">
        <v>0</v>
      </c>
    </row>
    <row r="27" spans="2:8" ht="15.75" x14ac:dyDescent="0.25">
      <c r="B27" s="13">
        <v>2400</v>
      </c>
      <c r="C27" s="13">
        <v>2.4</v>
      </c>
      <c r="D27" s="13">
        <v>12</v>
      </c>
      <c r="E27" s="13">
        <v>2.4</v>
      </c>
      <c r="F27" s="13">
        <v>12</v>
      </c>
      <c r="G27" s="13">
        <v>0</v>
      </c>
      <c r="H27" s="13">
        <v>0</v>
      </c>
    </row>
    <row r="28" spans="2:8" ht="16.5" thickBot="1" x14ac:dyDescent="0.3">
      <c r="B28" s="22" t="s">
        <v>63</v>
      </c>
      <c r="C28" s="22"/>
      <c r="D28" s="22"/>
      <c r="E28" s="22"/>
      <c r="F28" s="22"/>
      <c r="G28" s="14" t="s">
        <v>64</v>
      </c>
      <c r="H28" s="14" t="s">
        <v>62</v>
      </c>
    </row>
  </sheetData>
  <mergeCells count="8">
    <mergeCell ref="B28:F28"/>
    <mergeCell ref="B5:B7"/>
    <mergeCell ref="C5:D5"/>
    <mergeCell ref="E5:F5"/>
    <mergeCell ref="G5:H5"/>
    <mergeCell ref="D6:D7"/>
    <mergeCell ref="F6:F7"/>
    <mergeCell ref="H6:H7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FKin - Ambil</vt:lpstr>
      <vt:lpstr>FKin - Taruh</vt:lpstr>
      <vt:lpstr>FKin - Pos Aman</vt:lpstr>
      <vt:lpstr>Grafik Perbandingan Sudut Motor</vt:lpstr>
      <vt:lpstr>Grafik Perbandingan PWM in out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Muhammad Harun</dc:creator>
  <cp:lastModifiedBy>Muhammad Harun</cp:lastModifiedBy>
  <dcterms:created xsi:type="dcterms:W3CDTF">2018-08-02T04:11:48Z</dcterms:created>
  <dcterms:modified xsi:type="dcterms:W3CDTF">2018-08-23T16:59:48Z</dcterms:modified>
</cp:coreProperties>
</file>